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van\Desktop\FINANCIJSKI IZVJEŠTAJI\FINANCIJSKI PLAN I REBALANS\Rebalans i financijski plan 2024-2026\"/>
    </mc:Choice>
  </mc:AlternateContent>
  <bookViews>
    <workbookView xWindow="0" yWindow="0" windowWidth="28800" windowHeight="12300"/>
  </bookViews>
  <sheets>
    <sheet name="SAŽETAK" sheetId="10" r:id="rId1"/>
    <sheet name=" Račun prihoda i rashoda" sheetId="3" r:id="rId2"/>
    <sheet name="Prihodi i rashodi po izvorima" sheetId="11" r:id="rId3"/>
    <sheet name="Rashodi prema funkcijskoj kl" sheetId="5" r:id="rId4"/>
    <sheet name="Račun financiranja" sheetId="6" r:id="rId5"/>
    <sheet name="Račun financiranja po izvorima" sheetId="9" r:id="rId6"/>
    <sheet name="POSEBNI DIO" sheetId="7" r:id="rId7"/>
  </sheets>
  <externalReferences>
    <externalReference r:id="rId8"/>
    <externalReference r:id="rId9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7" l="1"/>
  <c r="B12" i="5" l="1"/>
  <c r="H10" i="11"/>
  <c r="I10" i="11"/>
  <c r="G11" i="11"/>
  <c r="H11" i="11"/>
  <c r="I11" i="11"/>
  <c r="H18" i="11"/>
  <c r="I18" i="11"/>
  <c r="F18" i="11"/>
  <c r="F10" i="11" s="1"/>
  <c r="F11" i="11"/>
  <c r="G14" i="11"/>
  <c r="H14" i="11"/>
  <c r="I14" i="11"/>
  <c r="F14" i="11"/>
  <c r="G16" i="11"/>
  <c r="H16" i="11"/>
  <c r="I16" i="11"/>
  <c r="F16" i="11"/>
  <c r="I31" i="11"/>
  <c r="H31" i="11"/>
  <c r="G31" i="11"/>
  <c r="I28" i="11"/>
  <c r="H28" i="11"/>
  <c r="I38" i="11"/>
  <c r="H38" i="11"/>
  <c r="G38" i="11"/>
  <c r="H30" i="11"/>
  <c r="I30" i="11"/>
  <c r="G30" i="11"/>
  <c r="H33" i="11" l="1"/>
  <c r="G33" i="11"/>
  <c r="E28" i="3"/>
  <c r="F32" i="11"/>
  <c r="G46" i="11"/>
  <c r="G45" i="11" s="1"/>
  <c r="H46" i="11"/>
  <c r="H45" i="11" s="1"/>
  <c r="I46" i="11"/>
  <c r="I45" i="11" s="1"/>
  <c r="F46" i="11"/>
  <c r="F45" i="11" s="1"/>
  <c r="G27" i="11"/>
  <c r="H27" i="11"/>
  <c r="I27" i="11"/>
  <c r="I32" i="11"/>
  <c r="G40" i="11"/>
  <c r="H40" i="11"/>
  <c r="I40" i="11"/>
  <c r="F40" i="11"/>
  <c r="G43" i="11"/>
  <c r="H43" i="11"/>
  <c r="I43" i="11"/>
  <c r="F43" i="11"/>
  <c r="F30" i="11"/>
  <c r="F28" i="11"/>
  <c r="F27" i="11" s="1"/>
  <c r="G17" i="10"/>
  <c r="G13" i="10"/>
  <c r="H13" i="10"/>
  <c r="I13" i="10"/>
  <c r="J13" i="10"/>
  <c r="F11" i="3"/>
  <c r="F10" i="3" s="1"/>
  <c r="G11" i="3"/>
  <c r="G10" i="3" s="1"/>
  <c r="H11" i="3"/>
  <c r="H10" i="3" s="1"/>
  <c r="E10" i="3"/>
  <c r="E15" i="3"/>
  <c r="E12" i="3"/>
  <c r="E11" i="3" s="1"/>
  <c r="G25" i="3"/>
  <c r="H25" i="3"/>
  <c r="E27" i="3"/>
  <c r="E26" i="3"/>
  <c r="I26" i="11" l="1"/>
  <c r="I25" i="11" s="1"/>
  <c r="F26" i="11"/>
  <c r="F25" i="11" s="1"/>
  <c r="E24" i="3"/>
  <c r="E23" i="3" l="1"/>
  <c r="G16" i="10"/>
  <c r="F14" i="7" l="1"/>
  <c r="G14" i="7"/>
  <c r="G49" i="7"/>
  <c r="F49" i="7"/>
  <c r="E49" i="7"/>
  <c r="G44" i="7"/>
  <c r="F44" i="7"/>
  <c r="E44" i="7"/>
  <c r="G13" i="7"/>
  <c r="H29" i="3" s="1"/>
  <c r="H28" i="3" s="1"/>
  <c r="J17" i="10" s="1"/>
  <c r="G12" i="7" l="1"/>
  <c r="G11" i="7" s="1"/>
  <c r="F40" i="7" l="1"/>
  <c r="G40" i="7"/>
  <c r="E40" i="7"/>
  <c r="F41" i="7"/>
  <c r="G41" i="7"/>
  <c r="E41" i="7"/>
  <c r="F50" i="7"/>
  <c r="E50" i="7"/>
  <c r="F51" i="7"/>
  <c r="G51" i="7"/>
  <c r="G50" i="7" s="1"/>
  <c r="E51" i="7"/>
  <c r="G19" i="7" l="1"/>
  <c r="F16" i="7"/>
  <c r="F19" i="7"/>
  <c r="E19" i="7"/>
  <c r="F13" i="7"/>
  <c r="F10" i="7"/>
  <c r="G27" i="3" s="1"/>
  <c r="G10" i="7"/>
  <c r="H27" i="3" s="1"/>
  <c r="F9" i="7"/>
  <c r="H34" i="11" s="1"/>
  <c r="H32" i="11" s="1"/>
  <c r="H26" i="11" s="1"/>
  <c r="H25" i="11" s="1"/>
  <c r="G9" i="7"/>
  <c r="E13" i="7"/>
  <c r="E10" i="7"/>
  <c r="F27" i="3" s="1"/>
  <c r="E9" i="7"/>
  <c r="G19" i="11" l="1"/>
  <c r="G18" i="11" s="1"/>
  <c r="G10" i="11" s="1"/>
  <c r="G34" i="11"/>
  <c r="G32" i="11" s="1"/>
  <c r="G26" i="11" s="1"/>
  <c r="G25" i="11" s="1"/>
  <c r="F29" i="3"/>
  <c r="F28" i="3" s="1"/>
  <c r="H17" i="10" s="1"/>
  <c r="E12" i="7"/>
  <c r="E11" i="7" s="1"/>
  <c r="H26" i="3"/>
  <c r="H24" i="3" s="1"/>
  <c r="G8" i="7"/>
  <c r="G7" i="7" s="1"/>
  <c r="G6" i="7" s="1"/>
  <c r="G29" i="3"/>
  <c r="G28" i="3" s="1"/>
  <c r="I17" i="10" s="1"/>
  <c r="F12" i="7"/>
  <c r="F11" i="7" s="1"/>
  <c r="F26" i="3"/>
  <c r="E8" i="7"/>
  <c r="E7" i="7" s="1"/>
  <c r="G26" i="3"/>
  <c r="G24" i="3" s="1"/>
  <c r="F8" i="7"/>
  <c r="F7" i="7" s="1"/>
  <c r="F6" i="7" s="1"/>
  <c r="E15" i="7"/>
  <c r="F25" i="3"/>
  <c r="G15" i="7"/>
  <c r="F15" i="7"/>
  <c r="F41" i="10"/>
  <c r="G38" i="10" s="1"/>
  <c r="G41" i="10" s="1"/>
  <c r="H38" i="10" s="1"/>
  <c r="H41" i="10" s="1"/>
  <c r="I38" i="10" s="1"/>
  <c r="I41" i="10" s="1"/>
  <c r="J38" i="10" s="1"/>
  <c r="J41" i="10" s="1"/>
  <c r="J25" i="10"/>
  <c r="I25" i="10"/>
  <c r="H25" i="10"/>
  <c r="G25" i="10"/>
  <c r="F25" i="10"/>
  <c r="F18" i="10"/>
  <c r="G15" i="10"/>
  <c r="F15" i="10"/>
  <c r="J12" i="10"/>
  <c r="I12" i="10"/>
  <c r="H12" i="10"/>
  <c r="G12" i="10"/>
  <c r="F12" i="10"/>
  <c r="F24" i="3" l="1"/>
  <c r="E6" i="7"/>
  <c r="G18" i="10"/>
  <c r="G26" i="10" s="1"/>
  <c r="G32" i="10" s="1"/>
  <c r="G33" i="10" s="1"/>
  <c r="F23" i="3"/>
  <c r="H16" i="10"/>
  <c r="H15" i="10" s="1"/>
  <c r="H18" i="10" s="1"/>
  <c r="H26" i="10" s="1"/>
  <c r="H32" i="10" s="1"/>
  <c r="H33" i="10" s="1"/>
  <c r="H23" i="3"/>
  <c r="J16" i="10"/>
  <c r="J15" i="10" s="1"/>
  <c r="J18" i="10" s="1"/>
  <c r="J26" i="10" s="1"/>
  <c r="J32" i="10" s="1"/>
  <c r="J33" i="10" s="1"/>
  <c r="G23" i="3"/>
  <c r="I16" i="10"/>
  <c r="I15" i="10" s="1"/>
  <c r="I18" i="10" s="1"/>
  <c r="I26" i="10" s="1"/>
  <c r="I32" i="10" s="1"/>
  <c r="I33" i="10" s="1"/>
  <c r="F26" i="10"/>
  <c r="F32" i="10" s="1"/>
  <c r="F33" i="10" s="1"/>
</calcChain>
</file>

<file path=xl/sharedStrings.xml><?xml version="1.0" encoding="utf-8"?>
<sst xmlns="http://schemas.openxmlformats.org/spreadsheetml/2006/main" count="295" uniqueCount="151">
  <si>
    <t>PRIHODI UKUPNO</t>
  </si>
  <si>
    <t>RASHODI UKUPNO</t>
  </si>
  <si>
    <t>NETO FINANCIRANJE</t>
  </si>
  <si>
    <t>Naziv prihoda</t>
  </si>
  <si>
    <t xml:space="preserve">A. RAČUN PRIHODA I RASHODA </t>
  </si>
  <si>
    <t>Razred</t>
  </si>
  <si>
    <t>Skupina</t>
  </si>
  <si>
    <t>Prihodi poslovanja</t>
  </si>
  <si>
    <t>Prihodi od prodaje nefinancijske imovine</t>
  </si>
  <si>
    <t>Naziv rashoda</t>
  </si>
  <si>
    <t>Rashodi poslovanja</t>
  </si>
  <si>
    <t>Rashodi za zaposlene</t>
  </si>
  <si>
    <t>Rashodi za nabavu nefinancijske imovine</t>
  </si>
  <si>
    <t>Rashodi za nabavu neproizvedene dugotrajne imovine</t>
  </si>
  <si>
    <t>RASHODI PREMA FUNKCIJSKOJ KLASIFIKACIJI</t>
  </si>
  <si>
    <t>UKUPNI RASHODI</t>
  </si>
  <si>
    <t>Primici od financijske imovine i zaduživanja</t>
  </si>
  <si>
    <t>Izdaci za financijsku imovinu i otplate zajmova</t>
  </si>
  <si>
    <t>II. POSEBNI DIO</t>
  </si>
  <si>
    <t>I. OPĆI DIO</t>
  </si>
  <si>
    <t>Šifra</t>
  </si>
  <si>
    <t xml:space="preserve">Naziv </t>
  </si>
  <si>
    <t>Materijalni rashodi</t>
  </si>
  <si>
    <t>Primici od zaduživanja</t>
  </si>
  <si>
    <t>Izdaci za otplatu glavnice primljenih kredita i zajmova</t>
  </si>
  <si>
    <t>A) SAŽETAK RAČUNA PRIHODA I RASHODA</t>
  </si>
  <si>
    <t>B) SAŽETAK RAČUNA FINANCIRANJA</t>
  </si>
  <si>
    <t>Projekcija 
za 2025.</t>
  </si>
  <si>
    <t>Prihodi od prodaje proizvedene dugotrajne imovine</t>
  </si>
  <si>
    <t>Pomoći iz inozemstva i od subjekata unutar općeg proračuna</t>
  </si>
  <si>
    <t>Prihodi iz nadležnog proračuna i od HZZO-a temeljem ugovornih obveza</t>
  </si>
  <si>
    <t>Rashodi za nabavu proizvedene dugotrajne imovine</t>
  </si>
  <si>
    <t>Naziv</t>
  </si>
  <si>
    <t>FINANCIJSKI PLAN PRORAČUNSKOG KORISNIKA JEDINICE LOKALNE I PODRUČNE (REGIONALNE) SAMOUPRAVE 
ZA 2024. I PROJEKCIJA ZA 2025. I 2026. GODINU</t>
  </si>
  <si>
    <t>Plan za 2024.</t>
  </si>
  <si>
    <t>Projekcija 
za 2026.</t>
  </si>
  <si>
    <t>Izvršenje 2022.</t>
  </si>
  <si>
    <t>Plan 2023.</t>
  </si>
  <si>
    <t>EUR</t>
  </si>
  <si>
    <t>Izvršenje 2022.*</t>
  </si>
  <si>
    <t>* Napomena: Iznosi u stupcima Izvršenje 2022. preračunavaju se iz kuna u eure prema fiksnom tečaju konverzije (1 EUR=7,53450 kuna) i po pravilima za preračunavanje i zaokruživanje.</t>
  </si>
  <si>
    <t>6 PRIHODI POSLOVANJA</t>
  </si>
  <si>
    <t>7 PRIHODI OD PRODAJE NEFINANCIJSKE IMOVINE</t>
  </si>
  <si>
    <t>3 RASHODI  POSLOVANJA</t>
  </si>
  <si>
    <t>4 RASHODI ZA NABAVU NEFINANCIJSKE IMOVINE</t>
  </si>
  <si>
    <t>8 PRIMICI OD FINANCIJSKE IMOVINE I ZADUŽIVANJA</t>
  </si>
  <si>
    <t>5 IZDACI ZA FINANCIJSKU IMOVINU I OTPLATE ZAJMOVA</t>
  </si>
  <si>
    <t>Proračun za 2024.</t>
  </si>
  <si>
    <t>Projekcija proračuna
za 2025.</t>
  </si>
  <si>
    <t>Projekcija proračuna
za 2026.</t>
  </si>
  <si>
    <t>PRIHODI POSLOVANJA PREMA EKONOMSKOJ KLASIFIKACIJI</t>
  </si>
  <si>
    <t>RASHODI POSLOVANJA PREMA EKONOMSKOJ KLASIFIKACIJI</t>
  </si>
  <si>
    <t>Brojčana oznaka i naziv</t>
  </si>
  <si>
    <t>1 Opći prihodi i primici</t>
  </si>
  <si>
    <t xml:space="preserve">  11 Opći prihodi i primici</t>
  </si>
  <si>
    <t>3 Vlastiti prihodi</t>
  </si>
  <si>
    <t xml:space="preserve">  31 Vlastiti prihodi</t>
  </si>
  <si>
    <t>B. RAČUN FINANCIRANJA PREMA EKONOMSKOJ KLASIFIKACIJI</t>
  </si>
  <si>
    <t>B. RAČUN FINANCIRANJA PREMA IZVORIMA FINANCIRANJA</t>
  </si>
  <si>
    <t>PRIMICI UKUPNO</t>
  </si>
  <si>
    <t>8 Namjenski primici od zaduživanja</t>
  </si>
  <si>
    <t xml:space="preserve">  81 Namjenski primici od zaduživanja</t>
  </si>
  <si>
    <t>IZDACI UKUPNO</t>
  </si>
  <si>
    <t>D) VIŠEGODIŠNJI PLAN URAVNOTEŽENJA</t>
  </si>
  <si>
    <t>RAZLIKA - VIŠAK / MANJAK</t>
  </si>
  <si>
    <t>VIŠAK / MANJAK + NETO FINANCIRANJE</t>
  </si>
  <si>
    <t xml:space="preserve">C) PRENESENI VIŠAK ILI PRENESENI MANJAK </t>
  </si>
  <si>
    <t>PRIJENOS VIŠKA / MANJKA IZ PRETHODNE(IH) GODINE</t>
  </si>
  <si>
    <t>PRIJENOS VIŠKA / MANJKA U SLJEDEĆE RAZDOBLJE</t>
  </si>
  <si>
    <t>VIŠAK / MANJAK + NETO FINANCIRANJE + PRIJENOS VIŠKA / MANJKA IZ PRETHODNE(IH) GODINE - PRIJENOS VIŠKA / MANJKA U SLJEDEĆE RAZDOBLJE</t>
  </si>
  <si>
    <t>VIŠAK / MANJAK IZ PRETHODNE(IH) GODINE KOJI ĆE SE RASPOREDITI / POKRITI</t>
  </si>
  <si>
    <t>VIŠAK / MANJAK TEKUĆE GODINE</t>
  </si>
  <si>
    <t>DECENTRALIZIRANE FUN.-MINIMALNI FIN.STANDARD</t>
  </si>
  <si>
    <t>REDOVNA PROGRAMSKA DJELATNOST OSNOVNIH ŠKOLA</t>
  </si>
  <si>
    <t>POREZNI PRIHODI ZA DECENTRALIZIRANE FUNKCIJE</t>
  </si>
  <si>
    <t>Financijski rashodi</t>
  </si>
  <si>
    <t>KAPITALNA ULAGANJA U OPREMU - DECENTR.SREDSTVA/1500kn po razrednom odjelu</t>
  </si>
  <si>
    <t>ŠIRE JAVNE POTREBE-IZNAD MINIMALNOG STANDARDA</t>
  </si>
  <si>
    <t>SUFINANCIR.PRODUŽENOG BORAV.ICJELOD.NASTAVE</t>
  </si>
  <si>
    <t>Izvor 1.1.1.</t>
  </si>
  <si>
    <t>PRIHODI OD GRADA/PLAN ŠKOLE</t>
  </si>
  <si>
    <t>OSTALI NAMJENSKI PRIHODI</t>
  </si>
  <si>
    <t>rashodi za zaposlene</t>
  </si>
  <si>
    <t>IZVANNASTAVNE I IZVANŠKOLSKE AKTIVNOSTI</t>
  </si>
  <si>
    <t>HITNE INTERVENCIJE I ODRŽAVANJE ŠKOLE</t>
  </si>
  <si>
    <t>PRIHODI OD GRADA/plan škole /lom stakla</t>
  </si>
  <si>
    <t>NABAVKA UDŽENIKA I PRIBORA</t>
  </si>
  <si>
    <t>Izvor 5.3.1.</t>
  </si>
  <si>
    <t>POMOĆI IZ DRŽAVNOG PRORAČUNA-PK</t>
  </si>
  <si>
    <t>DIOKLECIJANOVA ŠKRINJICA</t>
  </si>
  <si>
    <t>PRIHODI OD GRADA</t>
  </si>
  <si>
    <t>PROMETNI ODGOJ I SIGURNOST U PROMETU-POLIGON</t>
  </si>
  <si>
    <t>PROJEKT E-ŠKOLE</t>
  </si>
  <si>
    <t>PRIHODI OD GRADA/ plan škole</t>
  </si>
  <si>
    <t>KAPITALNA ULAGANJA U OŠ - IZNAD STANDARDA</t>
  </si>
  <si>
    <t>KUPNJA OPREME ZA OŠ/samo vlastita sredstva/</t>
  </si>
  <si>
    <t>NABAVKA ŠKOLSKE LEKTIRE</t>
  </si>
  <si>
    <t>PRIHODI OD GRADA-300 kn po razrednom odjelu</t>
  </si>
  <si>
    <t>RASHODI ZA ZAPOSLENE U OSNOVNIM ŠKOLAMA</t>
  </si>
  <si>
    <t>RASHODI ZA ZAPOSLENE</t>
  </si>
  <si>
    <t>PRIHODI OD GRADA-PLAN ŠKOLA KLUBOVI MLADIH TEHNIČARA,…</t>
  </si>
  <si>
    <t>"S POMOĆNIKOM MOGU BOLJE VI"-EU</t>
  </si>
  <si>
    <t>PROGRAM 3200</t>
  </si>
  <si>
    <t>Aktivnost A320001</t>
  </si>
  <si>
    <t>Izvor financiranja 1.2.1.</t>
  </si>
  <si>
    <t>Kapitalni projekt K320001</t>
  </si>
  <si>
    <t>PROGRAM 3201</t>
  </si>
  <si>
    <t>Aktivnost  A320101</t>
  </si>
  <si>
    <t>Izvor financiranja 1.1.1.</t>
  </si>
  <si>
    <t>Izvor financiranja 4.3.1.</t>
  </si>
  <si>
    <t>Aktivnost A320102</t>
  </si>
  <si>
    <t>Aktivnost A320104</t>
  </si>
  <si>
    <t>Aktivnost A320111</t>
  </si>
  <si>
    <t>Aktivnost A320106</t>
  </si>
  <si>
    <t>Aktivnost A320105</t>
  </si>
  <si>
    <t>Aktivnost A320113</t>
  </si>
  <si>
    <t>Aktivnost T320111</t>
  </si>
  <si>
    <t>PROGRAM 3202</t>
  </si>
  <si>
    <t>Kapitalni projekt K320250</t>
  </si>
  <si>
    <t>Kapitalni projekt K320201</t>
  </si>
  <si>
    <t>PROGRAM 3203</t>
  </si>
  <si>
    <t>Aktivnost A320301</t>
  </si>
  <si>
    <t>Izvor</t>
  </si>
  <si>
    <t>Plan za 2023.</t>
  </si>
  <si>
    <t>Prihodi od imovine</t>
  </si>
  <si>
    <t>Ostali prihodi za posebne namjene</t>
  </si>
  <si>
    <t>Opći prihodi i primici</t>
  </si>
  <si>
    <t>Prihodi od prodaje pr. i pr. usl.</t>
  </si>
  <si>
    <t>PRIHODI POSLOVANJA</t>
  </si>
  <si>
    <t xml:space="preserve">Projekcija 
za 2026.
</t>
  </si>
  <si>
    <t>5.2.1.</t>
  </si>
  <si>
    <t>pomoći temeljem prijenosa EU sredstava</t>
  </si>
  <si>
    <t>5.3.1.</t>
  </si>
  <si>
    <t>pomoći iz državnog proračuna</t>
  </si>
  <si>
    <t>5.4.1.</t>
  </si>
  <si>
    <t>pomoći iz županijskog proračuna</t>
  </si>
  <si>
    <t>4.3.1.</t>
  </si>
  <si>
    <t xml:space="preserve">Ostali namjenski prihodi </t>
  </si>
  <si>
    <t xml:space="preserve">Prihodi od prodaje prizvoda i robe te produženih usluga,prihodi od donacija te povrati po protestiranim jamstvima </t>
  </si>
  <si>
    <t>3.1.1.</t>
  </si>
  <si>
    <t>1.1.1.</t>
  </si>
  <si>
    <t>prihod od grada</t>
  </si>
  <si>
    <t>1.2.1.</t>
  </si>
  <si>
    <t>porezni prihod od decentralizirane funkcije</t>
  </si>
  <si>
    <t>RASHODI POSLOVANJA</t>
  </si>
  <si>
    <t xml:space="preserve">vlastiti prihodi </t>
  </si>
  <si>
    <t xml:space="preserve">Vlastiti prihodi </t>
  </si>
  <si>
    <t xml:space="preserve">Naknade građanima i kućanstvima </t>
  </si>
  <si>
    <t>09 Obrazovanje</t>
  </si>
  <si>
    <t>091 Predškolsko i osnovno obrazovanje</t>
  </si>
  <si>
    <t>096 Dodatne usluge u obrazovanju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</si>
</sst>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k_n_-;\-* #,##0.00\ _k_n_-;_-* &quot;-&quot;??\ _k_n_-;_-@_-"/>
    <numFmt numFmtId="165" formatCode="#,##0.00\ _k_n"/>
  </numFmts>
  <fonts count="2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i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color theme="0"/>
      <name val="Arial"/>
      <family val="2"/>
      <charset val="238"/>
    </font>
    <font>
      <i/>
      <sz val="8"/>
      <name val="Arial"/>
      <family val="2"/>
      <charset val="238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0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indexed="0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249977111117893"/>
        <bgColor indexed="0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24" fillId="0" borderId="0" applyFont="0" applyFill="0" applyBorder="0" applyAlignment="0" applyProtection="0"/>
  </cellStyleXfs>
  <cellXfs count="207">
    <xf numFmtId="0" fontId="0" fillId="0" borderId="0" xfId="0"/>
    <xf numFmtId="0" fontId="2" fillId="0" borderId="0" xfId="0" applyNumberFormat="1" applyFont="1" applyFill="1" applyBorder="1" applyAlignment="1" applyProtection="1">
      <alignment horizontal="left" wrapText="1"/>
    </xf>
    <xf numFmtId="0" fontId="4" fillId="0" borderId="0" xfId="0" applyNumberFormat="1" applyFont="1" applyFill="1" applyBorder="1" applyAlignment="1" applyProtection="1">
      <alignment wrapText="1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3" fontId="3" fillId="2" borderId="4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 applyProtection="1">
      <alignment horizontal="right" wrapText="1"/>
    </xf>
    <xf numFmtId="0" fontId="9" fillId="2" borderId="3" xfId="0" applyNumberFormat="1" applyFont="1" applyFill="1" applyBorder="1" applyAlignment="1" applyProtection="1">
      <alignment horizontal="left" vertical="center" wrapText="1"/>
    </xf>
    <xf numFmtId="0" fontId="7" fillId="2" borderId="3" xfId="0" quotePrefix="1" applyFont="1" applyFill="1" applyBorder="1" applyAlignment="1">
      <alignment horizontal="left" vertical="center"/>
    </xf>
    <xf numFmtId="0" fontId="8" fillId="2" borderId="3" xfId="0" quotePrefix="1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/>
    </xf>
    <xf numFmtId="0" fontId="9" fillId="2" borderId="3" xfId="0" applyNumberFormat="1" applyFont="1" applyFill="1" applyBorder="1" applyAlignment="1" applyProtection="1">
      <alignment horizontal="left" vertical="center"/>
    </xf>
    <xf numFmtId="0" fontId="7" fillId="2" borderId="3" xfId="0" applyNumberFormat="1" applyFont="1" applyFill="1" applyBorder="1" applyAlignment="1" applyProtection="1">
      <alignment horizontal="left" vertical="center" wrapText="1"/>
    </xf>
    <xf numFmtId="0" fontId="8" fillId="2" borderId="3" xfId="0" quotePrefix="1" applyFont="1" applyFill="1" applyBorder="1" applyAlignment="1">
      <alignment horizontal="left" vertical="center" wrapText="1"/>
    </xf>
    <xf numFmtId="0" fontId="8" fillId="2" borderId="3" xfId="0" applyNumberFormat="1" applyFont="1" applyFill="1" applyBorder="1" applyAlignment="1" applyProtection="1">
      <alignment horizontal="left" vertical="center" wrapText="1"/>
    </xf>
    <xf numFmtId="0" fontId="6" fillId="4" borderId="4" xfId="0" applyNumberFormat="1" applyFont="1" applyFill="1" applyBorder="1" applyAlignment="1" applyProtection="1">
      <alignment horizontal="center" vertical="center" wrapText="1"/>
    </xf>
    <xf numFmtId="0" fontId="6" fillId="4" borderId="3" xfId="0" applyNumberFormat="1" applyFont="1" applyFill="1" applyBorder="1" applyAlignment="1" applyProtection="1">
      <alignment horizontal="center" vertical="center" wrapText="1"/>
    </xf>
    <xf numFmtId="0" fontId="2" fillId="0" borderId="0" xfId="0" quotePrefix="1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9" fillId="2" borderId="3" xfId="0" applyNumberFormat="1" applyFont="1" applyFill="1" applyBorder="1" applyAlignment="1" applyProtection="1">
      <alignment vertical="center" wrapText="1"/>
    </xf>
    <xf numFmtId="0" fontId="7" fillId="2" borderId="3" xfId="0" applyNumberFormat="1" applyFont="1" applyFill="1" applyBorder="1" applyAlignment="1" applyProtection="1">
      <alignment vertical="center" wrapText="1"/>
    </xf>
    <xf numFmtId="0" fontId="9" fillId="2" borderId="3" xfId="0" quotePrefix="1" applyFont="1" applyFill="1" applyBorder="1" applyAlignment="1">
      <alignment horizontal="left" vertical="center"/>
    </xf>
    <xf numFmtId="0" fontId="6" fillId="0" borderId="1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center" wrapText="1"/>
    </xf>
    <xf numFmtId="0" fontId="6" fillId="0" borderId="2" xfId="0" quotePrefix="1" applyNumberFormat="1" applyFont="1" applyFill="1" applyBorder="1" applyAlignment="1" applyProtection="1">
      <alignment horizontal="left"/>
    </xf>
    <xf numFmtId="3" fontId="6" fillId="3" borderId="3" xfId="0" applyNumberFormat="1" applyFont="1" applyFill="1" applyBorder="1" applyAlignment="1">
      <alignment horizontal="right"/>
    </xf>
    <xf numFmtId="3" fontId="6" fillId="0" borderId="3" xfId="0" applyNumberFormat="1" applyFont="1" applyFill="1" applyBorder="1" applyAlignment="1">
      <alignment horizontal="right"/>
    </xf>
    <xf numFmtId="3" fontId="6" fillId="3" borderId="1" xfId="0" quotePrefix="1" applyNumberFormat="1" applyFont="1" applyFill="1" applyBorder="1" applyAlignment="1">
      <alignment horizontal="right"/>
    </xf>
    <xf numFmtId="0" fontId="15" fillId="0" borderId="5" xfId="0" applyFont="1" applyBorder="1" applyAlignment="1">
      <alignment horizontal="right" vertical="center"/>
    </xf>
    <xf numFmtId="0" fontId="9" fillId="3" borderId="1" xfId="0" applyFont="1" applyFill="1" applyBorder="1" applyAlignment="1">
      <alignment horizontal="left" vertical="center"/>
    </xf>
    <xf numFmtId="0" fontId="6" fillId="0" borderId="4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7" fillId="2" borderId="4" xfId="0" applyNumberFormat="1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1" fillId="0" borderId="0" xfId="0" applyFont="1" applyAlignment="1">
      <alignment wrapText="1"/>
    </xf>
    <xf numFmtId="0" fontId="7" fillId="3" borderId="2" xfId="0" applyNumberFormat="1" applyFont="1" applyFill="1" applyBorder="1" applyAlignment="1" applyProtection="1">
      <alignment vertical="center"/>
    </xf>
    <xf numFmtId="3" fontId="6" fillId="0" borderId="3" xfId="0" applyNumberFormat="1" applyFont="1" applyFill="1" applyBorder="1" applyAlignment="1" applyProtection="1">
      <alignment horizontal="right" wrapText="1"/>
    </xf>
    <xf numFmtId="3" fontId="6" fillId="0" borderId="3" xfId="0" applyNumberFormat="1" applyFont="1" applyBorder="1" applyAlignment="1">
      <alignment horizontal="right"/>
    </xf>
    <xf numFmtId="3" fontId="9" fillId="4" borderId="1" xfId="0" quotePrefix="1" applyNumberFormat="1" applyFont="1" applyFill="1" applyBorder="1" applyAlignment="1">
      <alignment horizontal="right"/>
    </xf>
    <xf numFmtId="3" fontId="9" fillId="4" borderId="3" xfId="0" applyNumberFormat="1" applyFont="1" applyFill="1" applyBorder="1" applyAlignment="1" applyProtection="1">
      <alignment horizontal="right" wrapText="1"/>
    </xf>
    <xf numFmtId="3" fontId="9" fillId="3" borderId="1" xfId="0" quotePrefix="1" applyNumberFormat="1" applyFont="1" applyFill="1" applyBorder="1" applyAlignment="1">
      <alignment horizontal="right"/>
    </xf>
    <xf numFmtId="3" fontId="9" fillId="3" borderId="3" xfId="0" quotePrefix="1" applyNumberFormat="1" applyFont="1" applyFill="1" applyBorder="1" applyAlignment="1">
      <alignment horizontal="right"/>
    </xf>
    <xf numFmtId="0" fontId="17" fillId="0" borderId="0" xfId="0" applyNumberFormat="1" applyFont="1" applyFill="1" applyBorder="1" applyAlignment="1" applyProtection="1">
      <alignment horizontal="center" vertical="center" wrapText="1"/>
    </xf>
    <xf numFmtId="0" fontId="18" fillId="0" borderId="0" xfId="0" applyFont="1" applyAlignment="1">
      <alignment wrapText="1"/>
    </xf>
    <xf numFmtId="0" fontId="19" fillId="0" borderId="0" xfId="0" quotePrefix="1" applyNumberFormat="1" applyFont="1" applyFill="1" applyBorder="1" applyAlignment="1" applyProtection="1">
      <alignment horizontal="center" vertical="center" wrapText="1"/>
    </xf>
    <xf numFmtId="0" fontId="20" fillId="0" borderId="0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/>
    <xf numFmtId="0" fontId="9" fillId="0" borderId="1" xfId="0" quotePrefix="1" applyFont="1" applyBorder="1" applyAlignment="1">
      <alignment horizontal="left" wrapText="1"/>
    </xf>
    <xf numFmtId="0" fontId="9" fillId="0" borderId="2" xfId="0" quotePrefix="1" applyFont="1" applyBorder="1" applyAlignment="1">
      <alignment horizontal="left" wrapText="1"/>
    </xf>
    <xf numFmtId="0" fontId="9" fillId="0" borderId="2" xfId="0" quotePrefix="1" applyFont="1" applyBorder="1" applyAlignment="1">
      <alignment horizontal="center" wrapText="1"/>
    </xf>
    <xf numFmtId="0" fontId="9" fillId="0" borderId="2" xfId="0" quotePrefix="1" applyNumberFormat="1" applyFont="1" applyFill="1" applyBorder="1" applyAlignment="1" applyProtection="1">
      <alignment horizontal="left"/>
    </xf>
    <xf numFmtId="0" fontId="9" fillId="2" borderId="3" xfId="0" applyNumberFormat="1" applyFont="1" applyFill="1" applyBorder="1" applyAlignment="1" applyProtection="1">
      <alignment horizontal="center" vertical="center" wrapText="1"/>
    </xf>
    <xf numFmtId="3" fontId="6" fillId="3" borderId="3" xfId="0" quotePrefix="1" applyNumberFormat="1" applyFont="1" applyFill="1" applyBorder="1" applyAlignment="1">
      <alignment horizontal="right"/>
    </xf>
    <xf numFmtId="0" fontId="16" fillId="2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/>
    </xf>
    <xf numFmtId="0" fontId="3" fillId="2" borderId="2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8" fillId="5" borderId="3" xfId="0" applyFont="1" applyFill="1" applyBorder="1" applyAlignment="1" applyProtection="1">
      <alignment vertical="top" wrapText="1" readingOrder="1"/>
      <protection locked="0"/>
    </xf>
    <xf numFmtId="0" fontId="7" fillId="5" borderId="3" xfId="0" applyFont="1" applyFill="1" applyBorder="1" applyAlignment="1" applyProtection="1">
      <alignment horizontal="left" vertical="top" wrapText="1" readingOrder="1"/>
      <protection locked="0"/>
    </xf>
    <xf numFmtId="0" fontId="21" fillId="0" borderId="3" xfId="0" applyFont="1" applyBorder="1"/>
    <xf numFmtId="0" fontId="21" fillId="0" borderId="3" xfId="0" applyFont="1" applyBorder="1" applyAlignment="1">
      <alignment wrapText="1"/>
    </xf>
    <xf numFmtId="0" fontId="22" fillId="5" borderId="3" xfId="0" applyFont="1" applyFill="1" applyBorder="1" applyAlignment="1" applyProtection="1">
      <alignment vertical="top" wrapText="1" readingOrder="1"/>
      <protection locked="0"/>
    </xf>
    <xf numFmtId="4" fontId="3" fillId="2" borderId="3" xfId="0" applyNumberFormat="1" applyFont="1" applyFill="1" applyBorder="1" applyAlignment="1">
      <alignment horizontal="right"/>
    </xf>
    <xf numFmtId="4" fontId="16" fillId="2" borderId="3" xfId="0" applyNumberFormat="1" applyFont="1" applyFill="1" applyBorder="1" applyAlignment="1">
      <alignment horizontal="right"/>
    </xf>
    <xf numFmtId="4" fontId="3" fillId="2" borderId="3" xfId="0" applyNumberFormat="1" applyFont="1" applyFill="1" applyBorder="1" applyAlignment="1" applyProtection="1">
      <alignment horizontal="right" wrapText="1"/>
    </xf>
    <xf numFmtId="4" fontId="7" fillId="0" borderId="0" xfId="0" applyNumberFormat="1" applyFont="1"/>
    <xf numFmtId="4" fontId="7" fillId="0" borderId="3" xfId="0" applyNumberFormat="1" applyFont="1" applyBorder="1"/>
    <xf numFmtId="4" fontId="21" fillId="0" borderId="0" xfId="0" applyNumberFormat="1" applyFont="1"/>
    <xf numFmtId="4" fontId="22" fillId="0" borderId="3" xfId="0" applyNumberFormat="1" applyFont="1" applyBorder="1"/>
    <xf numFmtId="4" fontId="21" fillId="0" borderId="3" xfId="0" applyNumberFormat="1" applyFont="1" applyBorder="1"/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1" fillId="0" borderId="0" xfId="0" applyFont="1" applyAlignment="1">
      <alignment vertical="center" wrapText="1"/>
    </xf>
    <xf numFmtId="0" fontId="25" fillId="10" borderId="1" xfId="0" applyFont="1" applyFill="1" applyBorder="1" applyAlignment="1" applyProtection="1">
      <alignment vertical="top" wrapText="1" readingOrder="1"/>
      <protection locked="0"/>
    </xf>
    <xf numFmtId="0" fontId="25" fillId="10" borderId="3" xfId="0" applyFont="1" applyFill="1" applyBorder="1" applyAlignment="1" applyProtection="1">
      <alignment vertical="top" wrapText="1" readingOrder="1"/>
      <protection locked="0"/>
    </xf>
    <xf numFmtId="4" fontId="25" fillId="9" borderId="3" xfId="0" applyNumberFormat="1" applyFont="1" applyFill="1" applyBorder="1" applyAlignment="1">
      <alignment horizontal="right"/>
    </xf>
    <xf numFmtId="0" fontId="9" fillId="7" borderId="3" xfId="0" applyFont="1" applyFill="1" applyBorder="1" applyAlignment="1" applyProtection="1">
      <alignment vertical="top" wrapText="1" readingOrder="1"/>
      <protection locked="0"/>
    </xf>
    <xf numFmtId="4" fontId="6" fillId="6" borderId="3" xfId="0" applyNumberFormat="1" applyFont="1" applyFill="1" applyBorder="1" applyAlignment="1">
      <alignment horizontal="right"/>
    </xf>
    <xf numFmtId="4" fontId="23" fillId="6" borderId="3" xfId="0" applyNumberFormat="1" applyFont="1" applyFill="1" applyBorder="1"/>
    <xf numFmtId="4" fontId="21" fillId="6" borderId="3" xfId="0" applyNumberFormat="1" applyFont="1" applyFill="1" applyBorder="1"/>
    <xf numFmtId="4" fontId="25" fillId="9" borderId="3" xfId="0" applyNumberFormat="1" applyFont="1" applyFill="1" applyBorder="1"/>
    <xf numFmtId="3" fontId="3" fillId="0" borderId="3" xfId="0" applyNumberFormat="1" applyFont="1" applyFill="1" applyBorder="1" applyAlignment="1">
      <alignment horizontal="right"/>
    </xf>
    <xf numFmtId="3" fontId="3" fillId="0" borderId="3" xfId="0" applyNumberFormat="1" applyFont="1" applyFill="1" applyBorder="1" applyAlignment="1" applyProtection="1">
      <alignment horizontal="right" wrapText="1"/>
    </xf>
    <xf numFmtId="3" fontId="3" fillId="0" borderId="3" xfId="0" applyNumberFormat="1" applyFont="1" applyBorder="1" applyAlignment="1">
      <alignment horizontal="right"/>
    </xf>
    <xf numFmtId="0" fontId="6" fillId="8" borderId="3" xfId="0" applyNumberFormat="1" applyFont="1" applyFill="1" applyBorder="1" applyAlignment="1" applyProtection="1">
      <alignment horizontal="center" vertical="center" wrapText="1"/>
    </xf>
    <xf numFmtId="0" fontId="6" fillId="8" borderId="4" xfId="0" applyNumberFormat="1" applyFont="1" applyFill="1" applyBorder="1" applyAlignment="1" applyProtection="1">
      <alignment horizontal="center" vertical="center" wrapText="1"/>
    </xf>
    <xf numFmtId="0" fontId="6" fillId="8" borderId="4" xfId="0" applyNumberFormat="1" applyFont="1" applyFill="1" applyBorder="1" applyAlignment="1" applyProtection="1">
      <alignment horizontal="left" vertical="center" wrapText="1"/>
    </xf>
    <xf numFmtId="3" fontId="6" fillId="8" borderId="3" xfId="0" applyNumberFormat="1" applyFont="1" applyFill="1" applyBorder="1" applyAlignment="1" applyProtection="1">
      <alignment horizontal="center" vertical="center" wrapText="1"/>
    </xf>
    <xf numFmtId="0" fontId="9" fillId="11" borderId="3" xfId="0" applyNumberFormat="1" applyFont="1" applyFill="1" applyBorder="1" applyAlignment="1" applyProtection="1">
      <alignment horizontal="left" vertical="center" wrapText="1"/>
    </xf>
    <xf numFmtId="3" fontId="3" fillId="11" borderId="4" xfId="0" applyNumberFormat="1" applyFont="1" applyFill="1" applyBorder="1" applyAlignment="1">
      <alignment horizontal="right"/>
    </xf>
    <xf numFmtId="3" fontId="6" fillId="11" borderId="3" xfId="0" applyNumberFormat="1" applyFont="1" applyFill="1" applyBorder="1" applyAlignment="1">
      <alignment horizontal="right"/>
    </xf>
    <xf numFmtId="0" fontId="9" fillId="11" borderId="3" xfId="0" applyFont="1" applyFill="1" applyBorder="1" applyAlignment="1">
      <alignment horizontal="left" vertical="center"/>
    </xf>
    <xf numFmtId="0" fontId="9" fillId="11" borderId="3" xfId="0" applyNumberFormat="1" applyFont="1" applyFill="1" applyBorder="1" applyAlignment="1" applyProtection="1">
      <alignment horizontal="left" vertical="center"/>
    </xf>
    <xf numFmtId="0" fontId="9" fillId="11" borderId="3" xfId="0" applyNumberFormat="1" applyFont="1" applyFill="1" applyBorder="1" applyAlignment="1" applyProtection="1">
      <alignment vertical="center" wrapText="1"/>
    </xf>
    <xf numFmtId="0" fontId="6" fillId="12" borderId="3" xfId="0" applyNumberFormat="1" applyFont="1" applyFill="1" applyBorder="1" applyAlignment="1" applyProtection="1">
      <alignment horizontal="center" vertical="center" wrapText="1"/>
    </xf>
    <xf numFmtId="0" fontId="6" fillId="12" borderId="4" xfId="0" applyNumberFormat="1" applyFont="1" applyFill="1" applyBorder="1" applyAlignment="1" applyProtection="1">
      <alignment horizontal="center" vertical="center" wrapText="1"/>
    </xf>
    <xf numFmtId="0" fontId="6" fillId="12" borderId="4" xfId="0" applyNumberFormat="1" applyFont="1" applyFill="1" applyBorder="1" applyAlignment="1" applyProtection="1">
      <alignment horizontal="left" vertical="center" wrapText="1"/>
    </xf>
    <xf numFmtId="3" fontId="6" fillId="12" borderId="3" xfId="0" applyNumberFormat="1" applyFont="1" applyFill="1" applyBorder="1" applyAlignment="1" applyProtection="1">
      <alignment horizontal="center" vertical="center" wrapText="1"/>
    </xf>
    <xf numFmtId="0" fontId="9" fillId="13" borderId="3" xfId="0" applyNumberFormat="1" applyFont="1" applyFill="1" applyBorder="1" applyAlignment="1" applyProtection="1">
      <alignment horizontal="left" vertical="center" wrapText="1"/>
    </xf>
    <xf numFmtId="3" fontId="3" fillId="13" borderId="4" xfId="0" applyNumberFormat="1" applyFont="1" applyFill="1" applyBorder="1" applyAlignment="1">
      <alignment horizontal="right"/>
    </xf>
    <xf numFmtId="3" fontId="3" fillId="13" borderId="3" xfId="0" applyNumberFormat="1" applyFont="1" applyFill="1" applyBorder="1" applyAlignment="1">
      <alignment horizontal="right"/>
    </xf>
    <xf numFmtId="0" fontId="9" fillId="13" borderId="3" xfId="0" applyFont="1" applyFill="1" applyBorder="1" applyAlignment="1">
      <alignment horizontal="left" vertical="center"/>
    </xf>
    <xf numFmtId="0" fontId="9" fillId="13" borderId="3" xfId="0" applyNumberFormat="1" applyFont="1" applyFill="1" applyBorder="1" applyAlignment="1" applyProtection="1">
      <alignment horizontal="left" vertical="center"/>
    </xf>
    <xf numFmtId="0" fontId="9" fillId="13" borderId="3" xfId="0" applyNumberFormat="1" applyFont="1" applyFill="1" applyBorder="1" applyAlignment="1" applyProtection="1">
      <alignment vertical="center" wrapText="1"/>
    </xf>
    <xf numFmtId="0" fontId="7" fillId="14" borderId="3" xfId="0" applyNumberFormat="1" applyFont="1" applyFill="1" applyBorder="1" applyAlignment="1" applyProtection="1">
      <alignment horizontal="left" vertical="center" wrapText="1"/>
    </xf>
    <xf numFmtId="164" fontId="7" fillId="2" borderId="3" xfId="1" applyFont="1" applyFill="1" applyBorder="1" applyAlignment="1" applyProtection="1">
      <alignment horizontal="left" vertical="center" wrapText="1"/>
    </xf>
    <xf numFmtId="14" fontId="8" fillId="2" borderId="3" xfId="0" quotePrefix="1" applyNumberFormat="1" applyFont="1" applyFill="1" applyBorder="1" applyAlignment="1">
      <alignment horizontal="left" vertical="center"/>
    </xf>
    <xf numFmtId="0" fontId="26" fillId="2" borderId="3" xfId="0" quotePrefix="1" applyFont="1" applyFill="1" applyBorder="1" applyAlignment="1">
      <alignment horizontal="left" vertical="center"/>
    </xf>
    <xf numFmtId="164" fontId="7" fillId="2" borderId="3" xfId="1" quotePrefix="1" applyFont="1" applyFill="1" applyBorder="1" applyAlignment="1">
      <alignment horizontal="left" vertical="center"/>
    </xf>
    <xf numFmtId="0" fontId="7" fillId="14" borderId="3" xfId="0" quotePrefix="1" applyFont="1" applyFill="1" applyBorder="1" applyAlignment="1">
      <alignment horizontal="left" vertical="center"/>
    </xf>
    <xf numFmtId="0" fontId="26" fillId="2" borderId="3" xfId="0" quotePrefix="1" applyFont="1" applyFill="1" applyBorder="1" applyAlignment="1">
      <alignment horizontal="left" vertical="center" wrapText="1"/>
    </xf>
    <xf numFmtId="164" fontId="7" fillId="2" borderId="3" xfId="1" quotePrefix="1" applyFont="1" applyFill="1" applyBorder="1" applyAlignment="1">
      <alignment horizontal="left" vertical="center" wrapText="1"/>
    </xf>
    <xf numFmtId="0" fontId="8" fillId="14" borderId="3" xfId="0" quotePrefix="1" applyFont="1" applyFill="1" applyBorder="1" applyAlignment="1">
      <alignment horizontal="left" vertical="center" wrapText="1"/>
    </xf>
    <xf numFmtId="0" fontId="7" fillId="14" borderId="3" xfId="0" applyNumberFormat="1" applyFont="1" applyFill="1" applyBorder="1" applyAlignment="1" applyProtection="1">
      <alignment vertical="center" wrapText="1"/>
    </xf>
    <xf numFmtId="164" fontId="7" fillId="2" borderId="3" xfId="1" applyFont="1" applyFill="1" applyBorder="1" applyAlignment="1" applyProtection="1">
      <alignment vertical="center" wrapText="1"/>
    </xf>
    <xf numFmtId="164" fontId="0" fillId="0" borderId="0" xfId="1" applyFont="1"/>
    <xf numFmtId="165" fontId="0" fillId="0" borderId="0" xfId="0" applyNumberFormat="1"/>
    <xf numFmtId="164" fontId="11" fillId="0" borderId="0" xfId="1" applyFont="1" applyAlignment="1">
      <alignment vertical="center" wrapText="1"/>
    </xf>
    <xf numFmtId="165" fontId="11" fillId="0" borderId="0" xfId="0" applyNumberFormat="1" applyFont="1" applyAlignment="1">
      <alignment vertical="center" wrapText="1"/>
    </xf>
    <xf numFmtId="164" fontId="2" fillId="0" borderId="0" xfId="1" applyFont="1" applyFill="1" applyBorder="1" applyAlignment="1" applyProtection="1">
      <alignment horizontal="center" vertical="center" wrapText="1"/>
    </xf>
    <xf numFmtId="165" fontId="2" fillId="0" borderId="0" xfId="0" applyNumberFormat="1" applyFont="1" applyFill="1" applyBorder="1" applyAlignment="1" applyProtection="1">
      <alignment horizontal="center" vertical="center" wrapText="1"/>
    </xf>
    <xf numFmtId="165" fontId="6" fillId="4" borderId="3" xfId="0" applyNumberFormat="1" applyFont="1" applyFill="1" applyBorder="1" applyAlignment="1" applyProtection="1">
      <alignment horizontal="center" vertical="center" wrapText="1"/>
    </xf>
    <xf numFmtId="164" fontId="7" fillId="4" borderId="3" xfId="0" applyNumberFormat="1" applyFont="1" applyFill="1" applyBorder="1" applyAlignment="1" applyProtection="1">
      <alignment horizontal="right" vertical="center" wrapText="1"/>
    </xf>
    <xf numFmtId="0" fontId="26" fillId="2" borderId="3" xfId="0" quotePrefix="1" applyNumberFormat="1" applyFont="1" applyFill="1" applyBorder="1" applyAlignment="1" applyProtection="1">
      <alignment horizontal="left" vertical="center" wrapText="1"/>
    </xf>
    <xf numFmtId="164" fontId="8" fillId="2" borderId="3" xfId="1" quotePrefix="1" applyFont="1" applyFill="1" applyBorder="1" applyAlignment="1" applyProtection="1">
      <alignment horizontal="right" vertical="center" wrapText="1"/>
    </xf>
    <xf numFmtId="164" fontId="8" fillId="2" borderId="3" xfId="1" quotePrefix="1" applyFont="1" applyFill="1" applyBorder="1" applyAlignment="1">
      <alignment horizontal="right" vertical="center"/>
    </xf>
    <xf numFmtId="164" fontId="7" fillId="4" borderId="3" xfId="1" quotePrefix="1" applyFont="1" applyFill="1" applyBorder="1" applyAlignment="1">
      <alignment horizontal="right" vertical="center"/>
    </xf>
    <xf numFmtId="0" fontId="8" fillId="2" borderId="3" xfId="0" quotePrefix="1" applyFont="1" applyFill="1" applyBorder="1" applyAlignment="1">
      <alignment horizontal="right" vertical="center"/>
    </xf>
    <xf numFmtId="0" fontId="26" fillId="4" borderId="3" xfId="0" applyNumberFormat="1" applyFont="1" applyFill="1" applyBorder="1" applyAlignment="1" applyProtection="1">
      <alignment vertical="center" wrapText="1"/>
    </xf>
    <xf numFmtId="164" fontId="8" fillId="4" borderId="3" xfId="1" applyFont="1" applyFill="1" applyBorder="1" applyAlignment="1" applyProtection="1">
      <alignment horizontal="right" vertical="center" wrapText="1"/>
    </xf>
    <xf numFmtId="14" fontId="7" fillId="2" borderId="3" xfId="0" applyNumberFormat="1" applyFont="1" applyFill="1" applyBorder="1" applyAlignment="1" applyProtection="1">
      <alignment horizontal="left" vertical="center" wrapText="1"/>
    </xf>
    <xf numFmtId="14" fontId="26" fillId="2" borderId="3" xfId="0" applyNumberFormat="1" applyFont="1" applyFill="1" applyBorder="1" applyAlignment="1" applyProtection="1">
      <alignment vertical="center" wrapText="1"/>
    </xf>
    <xf numFmtId="164" fontId="8" fillId="2" borderId="3" xfId="1" applyFont="1" applyFill="1" applyBorder="1" applyAlignment="1" applyProtection="1">
      <alignment horizontal="right" vertical="center" wrapText="1"/>
    </xf>
    <xf numFmtId="0" fontId="26" fillId="2" borderId="3" xfId="0" applyNumberFormat="1" applyFont="1" applyFill="1" applyBorder="1" applyAlignment="1" applyProtection="1">
      <alignment vertical="center" wrapText="1"/>
    </xf>
    <xf numFmtId="0" fontId="8" fillId="2" borderId="3" xfId="0" applyNumberFormat="1" applyFont="1" applyFill="1" applyBorder="1" applyAlignment="1" applyProtection="1">
      <alignment horizontal="right" vertical="center" wrapText="1"/>
    </xf>
    <xf numFmtId="0" fontId="9" fillId="12" borderId="3" xfId="0" applyNumberFormat="1" applyFont="1" applyFill="1" applyBorder="1" applyAlignment="1" applyProtection="1">
      <alignment horizontal="left" vertical="center" wrapText="1"/>
    </xf>
    <xf numFmtId="164" fontId="7" fillId="12" borderId="3" xfId="0" applyNumberFormat="1" applyFont="1" applyFill="1" applyBorder="1" applyAlignment="1" applyProtection="1">
      <alignment horizontal="left" vertical="center" wrapText="1"/>
    </xf>
    <xf numFmtId="4" fontId="7" fillId="4" borderId="3" xfId="1" applyNumberFormat="1" applyFont="1" applyFill="1" applyBorder="1" applyAlignment="1" applyProtection="1">
      <alignment horizontal="right" vertical="center" wrapText="1"/>
    </xf>
    <xf numFmtId="4" fontId="7" fillId="2" borderId="3" xfId="1" quotePrefix="1" applyNumberFormat="1" applyFont="1" applyFill="1" applyBorder="1" applyAlignment="1" applyProtection="1">
      <alignment horizontal="right" vertical="center" wrapText="1"/>
    </xf>
    <xf numFmtId="4" fontId="21" fillId="0" borderId="3" xfId="0" applyNumberFormat="1" applyFont="1" applyBorder="1" applyAlignment="1">
      <alignment horizontal="right"/>
    </xf>
    <xf numFmtId="4" fontId="7" fillId="2" borderId="3" xfId="1" quotePrefix="1" applyNumberFormat="1" applyFont="1" applyFill="1" applyBorder="1" applyAlignment="1">
      <alignment horizontal="right" vertical="center"/>
    </xf>
    <xf numFmtId="4" fontId="7" fillId="4" borderId="3" xfId="1" quotePrefix="1" applyNumberFormat="1" applyFont="1" applyFill="1" applyBorder="1" applyAlignment="1">
      <alignment horizontal="right" vertical="center"/>
    </xf>
    <xf numFmtId="4" fontId="7" fillId="2" borderId="3" xfId="1" applyNumberFormat="1" applyFont="1" applyFill="1" applyBorder="1" applyAlignment="1" applyProtection="1">
      <alignment horizontal="right" vertical="center" wrapText="1"/>
    </xf>
    <xf numFmtId="164" fontId="7" fillId="11" borderId="3" xfId="0" applyNumberFormat="1" applyFont="1" applyFill="1" applyBorder="1" applyAlignment="1" applyProtection="1">
      <alignment horizontal="right" vertical="center" wrapText="1"/>
    </xf>
    <xf numFmtId="164" fontId="7" fillId="11" borderId="3" xfId="1" applyFont="1" applyFill="1" applyBorder="1" applyAlignment="1" applyProtection="1">
      <alignment horizontal="right" vertical="center" wrapText="1"/>
    </xf>
    <xf numFmtId="164" fontId="6" fillId="8" borderId="4" xfId="0" applyNumberFormat="1" applyFont="1" applyFill="1" applyBorder="1" applyAlignment="1" applyProtection="1">
      <alignment horizontal="center" vertical="center" wrapText="1"/>
    </xf>
    <xf numFmtId="4" fontId="9" fillId="11" borderId="3" xfId="1" applyNumberFormat="1" applyFont="1" applyFill="1" applyBorder="1" applyAlignment="1" applyProtection="1">
      <alignment horizontal="right" vertical="center" wrapText="1"/>
    </xf>
    <xf numFmtId="164" fontId="9" fillId="11" borderId="3" xfId="0" applyNumberFormat="1" applyFont="1" applyFill="1" applyBorder="1" applyAlignment="1" applyProtection="1">
      <alignment horizontal="right" vertical="center" wrapText="1"/>
    </xf>
    <xf numFmtId="0" fontId="26" fillId="2" borderId="3" xfId="0" applyNumberFormat="1" applyFont="1" applyFill="1" applyBorder="1" applyAlignment="1" applyProtection="1">
      <alignment horizontal="left" vertical="center" wrapText="1"/>
    </xf>
    <xf numFmtId="3" fontId="16" fillId="2" borderId="3" xfId="0" applyNumberFormat="1" applyFont="1" applyFill="1" applyBorder="1" applyAlignment="1">
      <alignment horizontal="right"/>
    </xf>
    <xf numFmtId="3" fontId="6" fillId="12" borderId="3" xfId="0" applyNumberFormat="1" applyFont="1" applyFill="1" applyBorder="1" applyAlignment="1">
      <alignment horizontal="right"/>
    </xf>
    <xf numFmtId="3" fontId="16" fillId="2" borderId="3" xfId="0" applyNumberFormat="1" applyFont="1" applyFill="1" applyBorder="1" applyAlignment="1" applyProtection="1">
      <alignment horizontal="right" wrapText="1"/>
    </xf>
    <xf numFmtId="0" fontId="1" fillId="0" borderId="3" xfId="0" applyFont="1" applyBorder="1"/>
    <xf numFmtId="0" fontId="0" fillId="0" borderId="3" xfId="0" applyBorder="1"/>
    <xf numFmtId="3" fontId="0" fillId="0" borderId="0" xfId="0" applyNumberFormat="1"/>
    <xf numFmtId="0" fontId="9" fillId="0" borderId="1" xfId="0" quotePrefix="1" applyFont="1" applyBorder="1" applyAlignment="1">
      <alignment horizontal="left" vertical="center"/>
    </xf>
    <xf numFmtId="0" fontId="7" fillId="0" borderId="2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0" fillId="0" borderId="0" xfId="0" applyNumberFormat="1" applyFont="1" applyFill="1" applyBorder="1" applyAlignment="1" applyProtection="1">
      <alignment vertical="center" wrapText="1"/>
    </xf>
    <xf numFmtId="0" fontId="11" fillId="0" borderId="0" xfId="0" applyFont="1" applyAlignment="1">
      <alignment wrapText="1"/>
    </xf>
    <xf numFmtId="0" fontId="9" fillId="3" borderId="1" xfId="0" applyNumberFormat="1" applyFont="1" applyFill="1" applyBorder="1" applyAlignment="1" applyProtection="1">
      <alignment horizontal="left" vertical="center" wrapText="1"/>
    </xf>
    <xf numFmtId="0" fontId="7" fillId="3" borderId="2" xfId="0" applyNumberFormat="1" applyFont="1" applyFill="1" applyBorder="1" applyAlignment="1" applyProtection="1">
      <alignment vertical="center" wrapText="1"/>
    </xf>
    <xf numFmtId="0" fontId="7" fillId="3" borderId="2" xfId="0" applyNumberFormat="1" applyFont="1" applyFill="1" applyBorder="1" applyAlignment="1" applyProtection="1">
      <alignment vertical="center"/>
    </xf>
    <xf numFmtId="0" fontId="9" fillId="0" borderId="1" xfId="0" applyNumberFormat="1" applyFont="1" applyFill="1" applyBorder="1" applyAlignment="1" applyProtection="1">
      <alignment horizontal="left" vertical="center" wrapText="1"/>
    </xf>
    <xf numFmtId="0" fontId="7" fillId="0" borderId="2" xfId="0" applyNumberFormat="1" applyFont="1" applyFill="1" applyBorder="1" applyAlignment="1" applyProtection="1">
      <alignment vertical="center" wrapText="1"/>
    </xf>
    <xf numFmtId="0" fontId="9" fillId="0" borderId="1" xfId="0" quotePrefix="1" applyFont="1" applyFill="1" applyBorder="1" applyAlignment="1">
      <alignment horizontal="left" vertical="center"/>
    </xf>
    <xf numFmtId="0" fontId="9" fillId="0" borderId="1" xfId="0" quotePrefix="1" applyNumberFormat="1" applyFont="1" applyFill="1" applyBorder="1" applyAlignment="1" applyProtection="1">
      <alignment horizontal="left" vertical="center" wrapText="1"/>
    </xf>
    <xf numFmtId="0" fontId="9" fillId="3" borderId="1" xfId="0" quotePrefix="1" applyNumberFormat="1" applyFont="1" applyFill="1" applyBorder="1" applyAlignment="1" applyProtection="1">
      <alignment horizontal="left" vertical="center" wrapText="1"/>
    </xf>
    <xf numFmtId="0" fontId="13" fillId="0" borderId="0" xfId="0" applyNumberFormat="1" applyFont="1" applyFill="1" applyBorder="1" applyAlignment="1" applyProtection="1">
      <alignment wrapText="1"/>
    </xf>
    <xf numFmtId="0" fontId="14" fillId="0" borderId="0" xfId="0" applyNumberFormat="1" applyFont="1" applyFill="1" applyBorder="1" applyAlignment="1" applyProtection="1">
      <alignment wrapText="1"/>
    </xf>
    <xf numFmtId="0" fontId="9" fillId="4" borderId="1" xfId="0" applyNumberFormat="1" applyFont="1" applyFill="1" applyBorder="1" applyAlignment="1" applyProtection="1">
      <alignment horizontal="left" vertical="center" wrapText="1"/>
    </xf>
    <xf numFmtId="0" fontId="9" fillId="4" borderId="2" xfId="0" applyNumberFormat="1" applyFont="1" applyFill="1" applyBorder="1" applyAlignment="1" applyProtection="1">
      <alignment horizontal="left" vertical="center" wrapText="1"/>
    </xf>
    <xf numFmtId="0" fontId="9" fillId="4" borderId="4" xfId="0" applyNumberFormat="1" applyFont="1" applyFill="1" applyBorder="1" applyAlignment="1" applyProtection="1">
      <alignment horizontal="left" vertical="center" wrapText="1"/>
    </xf>
    <xf numFmtId="0" fontId="9" fillId="3" borderId="2" xfId="0" applyNumberFormat="1" applyFont="1" applyFill="1" applyBorder="1" applyAlignment="1" applyProtection="1">
      <alignment horizontal="left" vertical="center" wrapText="1"/>
    </xf>
    <xf numFmtId="0" fontId="9" fillId="3" borderId="4" xfId="0" applyNumberFormat="1" applyFont="1" applyFill="1" applyBorder="1" applyAlignment="1" applyProtection="1">
      <alignment horizontal="left" vertical="center" wrapText="1"/>
    </xf>
    <xf numFmtId="0" fontId="17" fillId="0" borderId="0" xfId="0" applyNumberFormat="1" applyFont="1" applyFill="1" applyBorder="1" applyAlignment="1" applyProtection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11" fillId="0" borderId="0" xfId="0" applyFont="1" applyAlignment="1">
      <alignment vertical="center" wrapText="1"/>
    </xf>
    <xf numFmtId="0" fontId="16" fillId="2" borderId="1" xfId="0" applyNumberFormat="1" applyFont="1" applyFill="1" applyBorder="1" applyAlignment="1" applyProtection="1">
      <alignment horizontal="left" vertical="center" wrapText="1"/>
    </xf>
    <xf numFmtId="0" fontId="16" fillId="2" borderId="2" xfId="0" applyNumberFormat="1" applyFont="1" applyFill="1" applyBorder="1" applyAlignment="1" applyProtection="1">
      <alignment horizontal="left" vertical="center" wrapText="1"/>
    </xf>
    <xf numFmtId="0" fontId="16" fillId="2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/>
    </xf>
    <xf numFmtId="0" fontId="3" fillId="2" borderId="2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6" fillId="6" borderId="1" xfId="0" applyNumberFormat="1" applyFont="1" applyFill="1" applyBorder="1" applyAlignment="1" applyProtection="1">
      <alignment horizontal="center" vertical="center" wrapText="1"/>
    </xf>
    <xf numFmtId="0" fontId="6" fillId="6" borderId="2" xfId="0" applyNumberFormat="1" applyFont="1" applyFill="1" applyBorder="1" applyAlignment="1" applyProtection="1">
      <alignment horizontal="center" vertical="center" wrapText="1"/>
    </xf>
    <xf numFmtId="0" fontId="6" fillId="6" borderId="4" xfId="0" applyNumberFormat="1" applyFont="1" applyFill="1" applyBorder="1" applyAlignment="1" applyProtection="1">
      <alignment horizontal="center" vertical="center" wrapText="1"/>
    </xf>
    <xf numFmtId="0" fontId="25" fillId="9" borderId="1" xfId="0" applyNumberFormat="1" applyFont="1" applyFill="1" applyBorder="1" applyAlignment="1" applyProtection="1">
      <alignment horizontal="left" vertical="center" wrapText="1"/>
    </xf>
    <xf numFmtId="0" fontId="25" fillId="9" borderId="2" xfId="0" applyNumberFormat="1" applyFont="1" applyFill="1" applyBorder="1" applyAlignment="1" applyProtection="1">
      <alignment horizontal="left" vertical="center" wrapText="1"/>
    </xf>
    <xf numFmtId="0" fontId="25" fillId="9" borderId="4" xfId="0" applyNumberFormat="1" applyFont="1" applyFill="1" applyBorder="1" applyAlignment="1" applyProtection="1">
      <alignment horizontal="left" vertical="center" wrapText="1"/>
    </xf>
    <xf numFmtId="0" fontId="6" fillId="4" borderId="1" xfId="0" applyNumberFormat="1" applyFont="1" applyFill="1" applyBorder="1" applyAlignment="1" applyProtection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  <xf numFmtId="0" fontId="16" fillId="2" borderId="3" xfId="0" applyNumberFormat="1" applyFont="1" applyFill="1" applyBorder="1" applyAlignment="1" applyProtection="1">
      <alignment horizontal="left" vertical="center" wrapText="1"/>
    </xf>
    <xf numFmtId="0" fontId="3" fillId="2" borderId="3" xfId="0" applyNumberFormat="1" applyFont="1" applyFill="1" applyBorder="1" applyAlignment="1" applyProtection="1">
      <alignment horizontal="left" vertical="center" wrapText="1"/>
    </xf>
    <xf numFmtId="0" fontId="16" fillId="2" borderId="3" xfId="0" applyNumberFormat="1" applyFont="1" applyFill="1" applyBorder="1" applyAlignment="1" applyProtection="1">
      <alignment horizontal="left" vertical="center" wrapText="1" indent="1"/>
    </xf>
    <xf numFmtId="0" fontId="6" fillId="6" borderId="3" xfId="0" applyNumberFormat="1" applyFont="1" applyFill="1" applyBorder="1" applyAlignment="1" applyProtection="1">
      <alignment horizontal="center" vertical="center" wrapText="1"/>
    </xf>
    <xf numFmtId="0" fontId="3" fillId="2" borderId="3" xfId="0" applyNumberFormat="1" applyFont="1" applyFill="1" applyBorder="1" applyAlignment="1" applyProtection="1">
      <alignment horizontal="left" vertical="center" wrapText="1" indent="1"/>
    </xf>
    <xf numFmtId="0" fontId="25" fillId="9" borderId="3" xfId="0" applyNumberFormat="1" applyFont="1" applyFill="1" applyBorder="1" applyAlignment="1" applyProtection="1">
      <alignment horizontal="left" vertical="center" wrapText="1" indent="1"/>
    </xf>
  </cellXfs>
  <cellStyles count="2">
    <cellStyle name="Normalno" xfId="0" builtinId="0"/>
    <cellStyle name="Zarez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953037</xdr:colOff>
      <xdr:row>4</xdr:row>
      <xdr:rowOff>0</xdr:rowOff>
    </xdr:to>
    <xdr:pic>
      <xdr:nvPicPr>
        <xdr:cNvPr id="2" name="Slika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391437" cy="7620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van/Desktop/FINANCIJSKI%20IZVJE&#352;TAJI/FINANCIJSKI%20PLAN%20I%20REBALANS/Rebalans%20i%20Financijski%20plan%202023-2025/3213526_5281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izvjesce%20(18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ŽETAK"/>
      <sheetName val=" Račun prihoda i rashoda"/>
      <sheetName val="Rashodi prema funkcijskoj kl"/>
      <sheetName val="Račun financiranja"/>
      <sheetName val="POSEBNI DIO"/>
    </sheetNames>
    <sheetDataSet>
      <sheetData sheetId="0" refreshError="1"/>
      <sheetData sheetId="1">
        <row r="36">
          <cell r="G36">
            <v>222530</v>
          </cell>
        </row>
        <row r="43">
          <cell r="G43">
            <v>5550</v>
          </cell>
        </row>
      </sheetData>
      <sheetData sheetId="2" refreshError="1"/>
      <sheetData sheetId="3" refreshError="1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Proracuna"/>
    </sheetNames>
    <sheetDataSet>
      <sheetData sheetId="0">
        <row r="17">
          <cell r="V17">
            <v>86239</v>
          </cell>
          <cell r="AA17">
            <v>44399</v>
          </cell>
        </row>
        <row r="18">
          <cell r="V18">
            <v>600</v>
          </cell>
        </row>
        <row r="56">
          <cell r="V56">
            <v>6000</v>
          </cell>
        </row>
        <row r="69">
          <cell r="Y69">
            <v>9946</v>
          </cell>
        </row>
      </sheetData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J44"/>
  <sheetViews>
    <sheetView tabSelected="1" workbookViewId="0">
      <selection activeCell="P8" sqref="P8"/>
    </sheetView>
  </sheetViews>
  <sheetFormatPr defaultRowHeight="15" x14ac:dyDescent="0.25"/>
  <cols>
    <col min="5" max="10" width="25.28515625" customWidth="1"/>
  </cols>
  <sheetData>
    <row r="5" spans="1:10" ht="42" customHeight="1" x14ac:dyDescent="0.25">
      <c r="A5" s="164" t="s">
        <v>33</v>
      </c>
      <c r="B5" s="164"/>
      <c r="C5" s="164"/>
      <c r="D5" s="164"/>
      <c r="E5" s="164"/>
      <c r="F5" s="164"/>
      <c r="G5" s="164"/>
      <c r="H5" s="164"/>
      <c r="I5" s="164"/>
      <c r="J5" s="164"/>
    </row>
    <row r="6" spans="1:10" ht="18" x14ac:dyDescent="0.25">
      <c r="A6" s="24"/>
      <c r="B6" s="24"/>
      <c r="C6" s="24"/>
      <c r="D6" s="24"/>
      <c r="E6" s="24"/>
      <c r="F6" s="24"/>
      <c r="G6" s="24"/>
      <c r="H6" s="24"/>
      <c r="I6" s="24"/>
      <c r="J6" s="24"/>
    </row>
    <row r="7" spans="1:10" ht="15.75" x14ac:dyDescent="0.25">
      <c r="A7" s="164" t="s">
        <v>19</v>
      </c>
      <c r="B7" s="164"/>
      <c r="C7" s="164"/>
      <c r="D7" s="164"/>
      <c r="E7" s="164"/>
      <c r="F7" s="164"/>
      <c r="G7" s="164"/>
      <c r="H7" s="164"/>
      <c r="I7" s="165"/>
      <c r="J7" s="165"/>
    </row>
    <row r="8" spans="1:10" ht="18" x14ac:dyDescent="0.25">
      <c r="A8" s="24"/>
      <c r="B8" s="24"/>
      <c r="C8" s="24"/>
      <c r="D8" s="24"/>
      <c r="E8" s="24"/>
      <c r="F8" s="24"/>
      <c r="G8" s="24"/>
      <c r="H8" s="24"/>
      <c r="I8" s="5"/>
      <c r="J8" s="5"/>
    </row>
    <row r="9" spans="1:10" ht="15.75" x14ac:dyDescent="0.25">
      <c r="A9" s="164" t="s">
        <v>25</v>
      </c>
      <c r="B9" s="166"/>
      <c r="C9" s="166"/>
      <c r="D9" s="166"/>
      <c r="E9" s="166"/>
      <c r="F9" s="166"/>
      <c r="G9" s="166"/>
      <c r="H9" s="166"/>
      <c r="I9" s="166"/>
      <c r="J9" s="166"/>
    </row>
    <row r="10" spans="1:10" ht="18" x14ac:dyDescent="0.25">
      <c r="A10" s="1"/>
      <c r="B10" s="2"/>
      <c r="C10" s="2"/>
      <c r="D10" s="2"/>
      <c r="E10" s="6"/>
      <c r="F10" s="7"/>
      <c r="G10" s="7"/>
      <c r="H10" s="7"/>
      <c r="I10" s="7"/>
      <c r="J10" s="35" t="s">
        <v>38</v>
      </c>
    </row>
    <row r="11" spans="1:10" ht="25.5" x14ac:dyDescent="0.25">
      <c r="A11" s="28"/>
      <c r="B11" s="29"/>
      <c r="C11" s="29"/>
      <c r="D11" s="30"/>
      <c r="E11" s="31"/>
      <c r="F11" s="3" t="s">
        <v>39</v>
      </c>
      <c r="G11" s="3" t="s">
        <v>37</v>
      </c>
      <c r="H11" s="3" t="s">
        <v>47</v>
      </c>
      <c r="I11" s="3" t="s">
        <v>48</v>
      </c>
      <c r="J11" s="3" t="s">
        <v>49</v>
      </c>
    </row>
    <row r="12" spans="1:10" x14ac:dyDescent="0.25">
      <c r="A12" s="167" t="s">
        <v>0</v>
      </c>
      <c r="B12" s="168"/>
      <c r="C12" s="168"/>
      <c r="D12" s="168"/>
      <c r="E12" s="169"/>
      <c r="F12" s="32">
        <f>F13+F14</f>
        <v>0</v>
      </c>
      <c r="G12" s="32">
        <f t="shared" ref="G12:J12" si="0">G13+G14</f>
        <v>1453911</v>
      </c>
      <c r="H12" s="32">
        <f t="shared" si="0"/>
        <v>1993277</v>
      </c>
      <c r="I12" s="32">
        <f t="shared" si="0"/>
        <v>2024796</v>
      </c>
      <c r="J12" s="32">
        <f t="shared" si="0"/>
        <v>2024796</v>
      </c>
    </row>
    <row r="13" spans="1:10" x14ac:dyDescent="0.25">
      <c r="A13" s="170" t="s">
        <v>41</v>
      </c>
      <c r="B13" s="171"/>
      <c r="C13" s="171"/>
      <c r="D13" s="171"/>
      <c r="E13" s="163"/>
      <c r="F13" s="33"/>
      <c r="G13" s="9">
        <f>' Račun prihoda i rashoda'!E11</f>
        <v>1453911</v>
      </c>
      <c r="H13" s="9">
        <f>' Račun prihoda i rashoda'!F11</f>
        <v>1993277</v>
      </c>
      <c r="I13" s="9">
        <f>' Račun prihoda i rashoda'!G11</f>
        <v>2024796</v>
      </c>
      <c r="J13" s="9">
        <f>' Račun prihoda i rashoda'!H11</f>
        <v>2024796</v>
      </c>
    </row>
    <row r="14" spans="1:10" x14ac:dyDescent="0.25">
      <c r="A14" s="172" t="s">
        <v>42</v>
      </c>
      <c r="B14" s="163"/>
      <c r="C14" s="163"/>
      <c r="D14" s="163"/>
      <c r="E14" s="163"/>
      <c r="F14" s="33"/>
      <c r="G14" s="33"/>
      <c r="H14" s="33"/>
      <c r="I14" s="33"/>
      <c r="J14" s="33"/>
    </row>
    <row r="15" spans="1:10" x14ac:dyDescent="0.25">
      <c r="A15" s="36" t="s">
        <v>1</v>
      </c>
      <c r="B15" s="43"/>
      <c r="C15" s="43"/>
      <c r="D15" s="43"/>
      <c r="E15" s="43"/>
      <c r="F15" s="32">
        <f>F16+F17</f>
        <v>0</v>
      </c>
      <c r="G15" s="32">
        <f t="shared" ref="G15:J15" si="1">G16+G17</f>
        <v>1453911</v>
      </c>
      <c r="H15" s="32">
        <f t="shared" si="1"/>
        <v>1993276</v>
      </c>
      <c r="I15" s="32">
        <f t="shared" si="1"/>
        <v>2024796</v>
      </c>
      <c r="J15" s="32">
        <f t="shared" si="1"/>
        <v>2024796</v>
      </c>
    </row>
    <row r="16" spans="1:10" x14ac:dyDescent="0.25">
      <c r="A16" s="173" t="s">
        <v>43</v>
      </c>
      <c r="B16" s="171"/>
      <c r="C16" s="171"/>
      <c r="D16" s="171"/>
      <c r="E16" s="171"/>
      <c r="F16" s="33"/>
      <c r="G16" s="88">
        <f>' Račun prihoda i rashoda'!E24</f>
        <v>1386471</v>
      </c>
      <c r="H16" s="88">
        <f>' Račun prihoda i rashoda'!F24</f>
        <v>1926076</v>
      </c>
      <c r="I16" s="88">
        <f>' Račun prihoda i rashoda'!G24</f>
        <v>1957596</v>
      </c>
      <c r="J16" s="89">
        <f>' Račun prihoda i rashoda'!H24</f>
        <v>1957596</v>
      </c>
    </row>
    <row r="17" spans="1:10" x14ac:dyDescent="0.25">
      <c r="A17" s="162" t="s">
        <v>44</v>
      </c>
      <c r="B17" s="163"/>
      <c r="C17" s="163"/>
      <c r="D17" s="163"/>
      <c r="E17" s="163"/>
      <c r="F17" s="45"/>
      <c r="G17" s="90">
        <f>' Račun prihoda i rashoda'!E28</f>
        <v>67440</v>
      </c>
      <c r="H17" s="90">
        <f>' Račun prihoda i rashoda'!F28</f>
        <v>67200</v>
      </c>
      <c r="I17" s="90">
        <f>' Račun prihoda i rashoda'!G28</f>
        <v>67200</v>
      </c>
      <c r="J17" s="89">
        <f>' Račun prihoda i rashoda'!H28</f>
        <v>67200</v>
      </c>
    </row>
    <row r="18" spans="1:10" x14ac:dyDescent="0.25">
      <c r="A18" s="174" t="s">
        <v>64</v>
      </c>
      <c r="B18" s="168"/>
      <c r="C18" s="168"/>
      <c r="D18" s="168"/>
      <c r="E18" s="168"/>
      <c r="F18" s="32">
        <f>F12-F15</f>
        <v>0</v>
      </c>
      <c r="G18" s="32">
        <f t="shared" ref="G18:J18" si="2">G12-G15</f>
        <v>0</v>
      </c>
      <c r="H18" s="32">
        <f t="shared" si="2"/>
        <v>1</v>
      </c>
      <c r="I18" s="32">
        <f t="shared" si="2"/>
        <v>0</v>
      </c>
      <c r="J18" s="32">
        <f t="shared" si="2"/>
        <v>0</v>
      </c>
    </row>
    <row r="19" spans="1:10" ht="18" x14ac:dyDescent="0.25">
      <c r="A19" s="24"/>
      <c r="B19" s="22"/>
      <c r="C19" s="22"/>
      <c r="D19" s="22"/>
      <c r="E19" s="22"/>
      <c r="F19" s="22"/>
      <c r="G19" s="22"/>
      <c r="H19" s="23"/>
      <c r="I19" s="23"/>
      <c r="J19" s="23"/>
    </row>
    <row r="20" spans="1:10" ht="15.75" x14ac:dyDescent="0.25">
      <c r="A20" s="164" t="s">
        <v>26</v>
      </c>
      <c r="B20" s="166"/>
      <c r="C20" s="166"/>
      <c r="D20" s="166"/>
      <c r="E20" s="166"/>
      <c r="F20" s="166"/>
      <c r="G20" s="166"/>
      <c r="H20" s="166"/>
      <c r="I20" s="166"/>
      <c r="J20" s="166"/>
    </row>
    <row r="21" spans="1:10" ht="18" x14ac:dyDescent="0.25">
      <c r="A21" s="24"/>
      <c r="B21" s="22"/>
      <c r="C21" s="22"/>
      <c r="D21" s="22"/>
      <c r="E21" s="22"/>
      <c r="F21" s="22"/>
      <c r="G21" s="22"/>
      <c r="H21" s="23"/>
      <c r="I21" s="23"/>
      <c r="J21" s="23"/>
    </row>
    <row r="22" spans="1:10" ht="25.5" x14ac:dyDescent="0.25">
      <c r="A22" s="28"/>
      <c r="B22" s="29"/>
      <c r="C22" s="29"/>
      <c r="D22" s="30"/>
      <c r="E22" s="31"/>
      <c r="F22" s="3" t="s">
        <v>39</v>
      </c>
      <c r="G22" s="3" t="s">
        <v>37</v>
      </c>
      <c r="H22" s="3" t="s">
        <v>47</v>
      </c>
      <c r="I22" s="3" t="s">
        <v>48</v>
      </c>
      <c r="J22" s="3" t="s">
        <v>49</v>
      </c>
    </row>
    <row r="23" spans="1:10" x14ac:dyDescent="0.25">
      <c r="A23" s="162" t="s">
        <v>45</v>
      </c>
      <c r="B23" s="163"/>
      <c r="C23" s="163"/>
      <c r="D23" s="163"/>
      <c r="E23" s="163"/>
      <c r="F23" s="45"/>
      <c r="G23" s="45"/>
      <c r="H23" s="45"/>
      <c r="I23" s="45"/>
      <c r="J23" s="44"/>
    </row>
    <row r="24" spans="1:10" x14ac:dyDescent="0.25">
      <c r="A24" s="162" t="s">
        <v>46</v>
      </c>
      <c r="B24" s="163"/>
      <c r="C24" s="163"/>
      <c r="D24" s="163"/>
      <c r="E24" s="163"/>
      <c r="F24" s="45"/>
      <c r="G24" s="45"/>
      <c r="H24" s="45"/>
      <c r="I24" s="45"/>
      <c r="J24" s="44"/>
    </row>
    <row r="25" spans="1:10" x14ac:dyDescent="0.25">
      <c r="A25" s="174" t="s">
        <v>2</v>
      </c>
      <c r="B25" s="168"/>
      <c r="C25" s="168"/>
      <c r="D25" s="168"/>
      <c r="E25" s="168"/>
      <c r="F25" s="32">
        <f>F23-F24</f>
        <v>0</v>
      </c>
      <c r="G25" s="32">
        <f t="shared" ref="G25:J25" si="3">G23-G24</f>
        <v>0</v>
      </c>
      <c r="H25" s="32">
        <f t="shared" si="3"/>
        <v>0</v>
      </c>
      <c r="I25" s="32">
        <f t="shared" si="3"/>
        <v>0</v>
      </c>
      <c r="J25" s="32">
        <f t="shared" si="3"/>
        <v>0</v>
      </c>
    </row>
    <row r="26" spans="1:10" x14ac:dyDescent="0.25">
      <c r="A26" s="174" t="s">
        <v>65</v>
      </c>
      <c r="B26" s="168"/>
      <c r="C26" s="168"/>
      <c r="D26" s="168"/>
      <c r="E26" s="168"/>
      <c r="F26" s="32">
        <f>F18+F25</f>
        <v>0</v>
      </c>
      <c r="G26" s="32">
        <f t="shared" ref="G26:J26" si="4">G18+G25</f>
        <v>0</v>
      </c>
      <c r="H26" s="32">
        <f t="shared" si="4"/>
        <v>1</v>
      </c>
      <c r="I26" s="32">
        <f t="shared" si="4"/>
        <v>0</v>
      </c>
      <c r="J26" s="32">
        <f t="shared" si="4"/>
        <v>0</v>
      </c>
    </row>
    <row r="27" spans="1:10" ht="18" x14ac:dyDescent="0.25">
      <c r="A27" s="21"/>
      <c r="B27" s="22"/>
      <c r="C27" s="22"/>
      <c r="D27" s="22"/>
      <c r="E27" s="22"/>
      <c r="F27" s="22"/>
      <c r="G27" s="22"/>
      <c r="H27" s="23"/>
      <c r="I27" s="23"/>
      <c r="J27" s="23"/>
    </row>
    <row r="28" spans="1:10" ht="15.75" x14ac:dyDescent="0.25">
      <c r="A28" s="164" t="s">
        <v>66</v>
      </c>
      <c r="B28" s="166"/>
      <c r="C28" s="166"/>
      <c r="D28" s="166"/>
      <c r="E28" s="166"/>
      <c r="F28" s="166"/>
      <c r="G28" s="166"/>
      <c r="H28" s="166"/>
      <c r="I28" s="166"/>
      <c r="J28" s="166"/>
    </row>
    <row r="29" spans="1:10" ht="15.75" x14ac:dyDescent="0.25">
      <c r="A29" s="41"/>
      <c r="B29" s="42"/>
      <c r="C29" s="42"/>
      <c r="D29" s="42"/>
      <c r="E29" s="42"/>
      <c r="F29" s="42"/>
      <c r="G29" s="42"/>
      <c r="H29" s="42"/>
      <c r="I29" s="42"/>
      <c r="J29" s="42"/>
    </row>
    <row r="30" spans="1:10" ht="25.5" x14ac:dyDescent="0.25">
      <c r="A30" s="28"/>
      <c r="B30" s="29"/>
      <c r="C30" s="29"/>
      <c r="D30" s="30"/>
      <c r="E30" s="31"/>
      <c r="F30" s="3" t="s">
        <v>39</v>
      </c>
      <c r="G30" s="3" t="s">
        <v>37</v>
      </c>
      <c r="H30" s="3" t="s">
        <v>47</v>
      </c>
      <c r="I30" s="3" t="s">
        <v>48</v>
      </c>
      <c r="J30" s="3" t="s">
        <v>49</v>
      </c>
    </row>
    <row r="31" spans="1:10" ht="15" customHeight="1" x14ac:dyDescent="0.25">
      <c r="A31" s="177" t="s">
        <v>67</v>
      </c>
      <c r="B31" s="178"/>
      <c r="C31" s="178"/>
      <c r="D31" s="178"/>
      <c r="E31" s="179"/>
      <c r="F31" s="46">
        <v>0</v>
      </c>
      <c r="G31" s="46">
        <v>0</v>
      </c>
      <c r="H31" s="46">
        <v>0</v>
      </c>
      <c r="I31" s="46">
        <v>0</v>
      </c>
      <c r="J31" s="47">
        <v>0</v>
      </c>
    </row>
    <row r="32" spans="1:10" ht="15" customHeight="1" x14ac:dyDescent="0.25">
      <c r="A32" s="174" t="s">
        <v>68</v>
      </c>
      <c r="B32" s="168"/>
      <c r="C32" s="168"/>
      <c r="D32" s="168"/>
      <c r="E32" s="168"/>
      <c r="F32" s="48">
        <f>F26+F31</f>
        <v>0</v>
      </c>
      <c r="G32" s="48">
        <f t="shared" ref="G32:J32" si="5">G26+G31</f>
        <v>0</v>
      </c>
      <c r="H32" s="48">
        <f t="shared" si="5"/>
        <v>1</v>
      </c>
      <c r="I32" s="48">
        <f t="shared" si="5"/>
        <v>0</v>
      </c>
      <c r="J32" s="49">
        <f t="shared" si="5"/>
        <v>0</v>
      </c>
    </row>
    <row r="33" spans="1:10" ht="45" customHeight="1" x14ac:dyDescent="0.25">
      <c r="A33" s="167" t="s">
        <v>69</v>
      </c>
      <c r="B33" s="180"/>
      <c r="C33" s="180"/>
      <c r="D33" s="180"/>
      <c r="E33" s="181"/>
      <c r="F33" s="48">
        <f>F18+F25+F31-F32</f>
        <v>0</v>
      </c>
      <c r="G33" s="48">
        <f t="shared" ref="G33:J33" si="6">G18+G25+G31-G32</f>
        <v>0</v>
      </c>
      <c r="H33" s="48">
        <f t="shared" si="6"/>
        <v>0</v>
      </c>
      <c r="I33" s="48">
        <f t="shared" si="6"/>
        <v>0</v>
      </c>
      <c r="J33" s="49">
        <f t="shared" si="6"/>
        <v>0</v>
      </c>
    </row>
    <row r="34" spans="1:10" ht="15.75" x14ac:dyDescent="0.25">
      <c r="A34" s="50"/>
      <c r="B34" s="51"/>
      <c r="C34" s="51"/>
      <c r="D34" s="51"/>
      <c r="E34" s="51"/>
      <c r="F34" s="51"/>
      <c r="G34" s="51"/>
      <c r="H34" s="51"/>
      <c r="I34" s="51"/>
      <c r="J34" s="51"/>
    </row>
    <row r="35" spans="1:10" ht="15.75" x14ac:dyDescent="0.25">
      <c r="A35" s="182" t="s">
        <v>63</v>
      </c>
      <c r="B35" s="182"/>
      <c r="C35" s="182"/>
      <c r="D35" s="182"/>
      <c r="E35" s="182"/>
      <c r="F35" s="182"/>
      <c r="G35" s="182"/>
      <c r="H35" s="182"/>
      <c r="I35" s="182"/>
      <c r="J35" s="182"/>
    </row>
    <row r="36" spans="1:10" ht="18" x14ac:dyDescent="0.25">
      <c r="A36" s="52"/>
      <c r="B36" s="53"/>
      <c r="C36" s="53"/>
      <c r="D36" s="53"/>
      <c r="E36" s="53"/>
      <c r="F36" s="53"/>
      <c r="G36" s="53"/>
      <c r="H36" s="54"/>
      <c r="I36" s="54"/>
      <c r="J36" s="54"/>
    </row>
    <row r="37" spans="1:10" ht="25.5" x14ac:dyDescent="0.25">
      <c r="A37" s="55"/>
      <c r="B37" s="56"/>
      <c r="C37" s="56"/>
      <c r="D37" s="57"/>
      <c r="E37" s="58"/>
      <c r="F37" s="59" t="s">
        <v>39</v>
      </c>
      <c r="G37" s="59" t="s">
        <v>37</v>
      </c>
      <c r="H37" s="59" t="s">
        <v>47</v>
      </c>
      <c r="I37" s="59" t="s">
        <v>48</v>
      </c>
      <c r="J37" s="59" t="s">
        <v>49</v>
      </c>
    </row>
    <row r="38" spans="1:10" x14ac:dyDescent="0.25">
      <c r="A38" s="177" t="s">
        <v>67</v>
      </c>
      <c r="B38" s="178"/>
      <c r="C38" s="178"/>
      <c r="D38" s="178"/>
      <c r="E38" s="179"/>
      <c r="F38" s="46">
        <v>0</v>
      </c>
      <c r="G38" s="46">
        <f>F41</f>
        <v>0</v>
      </c>
      <c r="H38" s="46">
        <f>G41</f>
        <v>0</v>
      </c>
      <c r="I38" s="46">
        <f>H41</f>
        <v>0</v>
      </c>
      <c r="J38" s="47">
        <f>I41</f>
        <v>0</v>
      </c>
    </row>
    <row r="39" spans="1:10" ht="28.5" customHeight="1" x14ac:dyDescent="0.25">
      <c r="A39" s="177" t="s">
        <v>70</v>
      </c>
      <c r="B39" s="178"/>
      <c r="C39" s="178"/>
      <c r="D39" s="178"/>
      <c r="E39" s="179"/>
      <c r="F39" s="46">
        <v>0</v>
      </c>
      <c r="G39" s="46">
        <v>0</v>
      </c>
      <c r="H39" s="46">
        <v>0</v>
      </c>
      <c r="I39" s="46">
        <v>0</v>
      </c>
      <c r="J39" s="47">
        <v>0</v>
      </c>
    </row>
    <row r="40" spans="1:10" x14ac:dyDescent="0.25">
      <c r="A40" s="177" t="s">
        <v>71</v>
      </c>
      <c r="B40" s="183"/>
      <c r="C40" s="183"/>
      <c r="D40" s="183"/>
      <c r="E40" s="184"/>
      <c r="F40" s="46">
        <v>0</v>
      </c>
      <c r="G40" s="46">
        <v>0</v>
      </c>
      <c r="H40" s="46">
        <v>0</v>
      </c>
      <c r="I40" s="46">
        <v>0</v>
      </c>
      <c r="J40" s="47">
        <v>0</v>
      </c>
    </row>
    <row r="41" spans="1:10" ht="15" customHeight="1" x14ac:dyDescent="0.25">
      <c r="A41" s="174" t="s">
        <v>68</v>
      </c>
      <c r="B41" s="168"/>
      <c r="C41" s="168"/>
      <c r="D41" s="168"/>
      <c r="E41" s="168"/>
      <c r="F41" s="34">
        <f>F38-F39+F40</f>
        <v>0</v>
      </c>
      <c r="G41" s="34">
        <f t="shared" ref="G41:J41" si="7">G38-G39+G40</f>
        <v>0</v>
      </c>
      <c r="H41" s="34">
        <f t="shared" si="7"/>
        <v>0</v>
      </c>
      <c r="I41" s="34">
        <f t="shared" si="7"/>
        <v>0</v>
      </c>
      <c r="J41" s="60">
        <f t="shared" si="7"/>
        <v>0</v>
      </c>
    </row>
    <row r="42" spans="1:10" ht="17.25" customHeight="1" x14ac:dyDescent="0.25"/>
    <row r="43" spans="1:10" x14ac:dyDescent="0.25">
      <c r="A43" s="175" t="s">
        <v>40</v>
      </c>
      <c r="B43" s="176"/>
      <c r="C43" s="176"/>
      <c r="D43" s="176"/>
      <c r="E43" s="176"/>
      <c r="F43" s="176"/>
      <c r="G43" s="176"/>
      <c r="H43" s="176"/>
      <c r="I43" s="176"/>
      <c r="J43" s="176"/>
    </row>
    <row r="44" spans="1:10" ht="9" customHeight="1" x14ac:dyDescent="0.25"/>
  </sheetData>
  <mergeCells count="24">
    <mergeCell ref="A43:J43"/>
    <mergeCell ref="A25:E25"/>
    <mergeCell ref="A26:E26"/>
    <mergeCell ref="A28:J28"/>
    <mergeCell ref="A31:E31"/>
    <mergeCell ref="A32:E32"/>
    <mergeCell ref="A33:E33"/>
    <mergeCell ref="A35:J35"/>
    <mergeCell ref="A38:E38"/>
    <mergeCell ref="A39:E39"/>
    <mergeCell ref="A40:E40"/>
    <mergeCell ref="A41:E41"/>
    <mergeCell ref="A24:E24"/>
    <mergeCell ref="A5:J5"/>
    <mergeCell ref="A7:J7"/>
    <mergeCell ref="A9:J9"/>
    <mergeCell ref="A12:E12"/>
    <mergeCell ref="A13:E13"/>
    <mergeCell ref="A14:E14"/>
    <mergeCell ref="A16:E16"/>
    <mergeCell ref="A17:E17"/>
    <mergeCell ref="A18:E18"/>
    <mergeCell ref="A20:J20"/>
    <mergeCell ref="A23:E23"/>
  </mergeCells>
  <pageMargins left="0.7" right="0.7" top="0.75" bottom="0.75" header="0.3" footer="0.3"/>
  <pageSetup paperSize="9" scale="6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topLeftCell="A13" workbookViewId="0">
      <selection activeCell="H38" sqref="H38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8" width="25.28515625" customWidth="1"/>
  </cols>
  <sheetData>
    <row r="1" spans="1:8" ht="42" customHeight="1" x14ac:dyDescent="0.25">
      <c r="A1" s="164" t="s">
        <v>33</v>
      </c>
      <c r="B1" s="164"/>
      <c r="C1" s="164"/>
      <c r="D1" s="164"/>
      <c r="E1" s="164"/>
      <c r="F1" s="164"/>
      <c r="G1" s="164"/>
      <c r="H1" s="164"/>
    </row>
    <row r="2" spans="1:8" ht="18" customHeight="1" x14ac:dyDescent="0.25">
      <c r="A2" s="4"/>
      <c r="B2" s="4"/>
      <c r="C2" s="4"/>
      <c r="D2" s="4"/>
      <c r="E2" s="4"/>
      <c r="F2" s="4"/>
      <c r="G2" s="4"/>
      <c r="H2" s="4"/>
    </row>
    <row r="3" spans="1:8" ht="15.75" customHeight="1" x14ac:dyDescent="0.25">
      <c r="A3" s="164" t="s">
        <v>19</v>
      </c>
      <c r="B3" s="164"/>
      <c r="C3" s="164"/>
      <c r="D3" s="164"/>
      <c r="E3" s="164"/>
      <c r="F3" s="164"/>
      <c r="G3" s="164"/>
      <c r="H3" s="164"/>
    </row>
    <row r="4" spans="1:8" ht="18" x14ac:dyDescent="0.25">
      <c r="A4" s="4"/>
      <c r="B4" s="4"/>
      <c r="C4" s="4"/>
      <c r="D4" s="4"/>
      <c r="E4" s="4"/>
      <c r="F4" s="4"/>
      <c r="G4" s="5"/>
      <c r="H4" s="5"/>
    </row>
    <row r="5" spans="1:8" ht="18" customHeight="1" x14ac:dyDescent="0.25">
      <c r="A5" s="164" t="s">
        <v>4</v>
      </c>
      <c r="B5" s="164"/>
      <c r="C5" s="164"/>
      <c r="D5" s="164"/>
      <c r="E5" s="164"/>
      <c r="F5" s="164"/>
      <c r="G5" s="164"/>
      <c r="H5" s="164"/>
    </row>
    <row r="6" spans="1:8" ht="18" x14ac:dyDescent="0.25">
      <c r="A6" s="4"/>
      <c r="B6" s="4"/>
      <c r="C6" s="4"/>
      <c r="D6" s="4"/>
      <c r="E6" s="4"/>
      <c r="F6" s="4"/>
      <c r="G6" s="5"/>
      <c r="H6" s="5"/>
    </row>
    <row r="7" spans="1:8" ht="15.75" customHeight="1" x14ac:dyDescent="0.25">
      <c r="A7" s="164" t="s">
        <v>50</v>
      </c>
      <c r="B7" s="164"/>
      <c r="C7" s="164"/>
      <c r="D7" s="164"/>
      <c r="E7" s="164"/>
      <c r="F7" s="164"/>
      <c r="G7" s="164"/>
      <c r="H7" s="164"/>
    </row>
    <row r="8" spans="1:8" ht="18" x14ac:dyDescent="0.25">
      <c r="A8" s="4"/>
      <c r="B8" s="4"/>
      <c r="C8" s="4"/>
      <c r="D8" s="4"/>
      <c r="E8" s="4"/>
      <c r="F8" s="4"/>
      <c r="G8" s="5"/>
      <c r="H8" s="5"/>
    </row>
    <row r="9" spans="1:8" ht="25.5" x14ac:dyDescent="0.25">
      <c r="A9" s="20" t="s">
        <v>5</v>
      </c>
      <c r="B9" s="19" t="s">
        <v>6</v>
      </c>
      <c r="C9" s="19" t="s">
        <v>3</v>
      </c>
      <c r="D9" s="19" t="s">
        <v>36</v>
      </c>
      <c r="E9" s="20" t="s">
        <v>37</v>
      </c>
      <c r="F9" s="20" t="s">
        <v>34</v>
      </c>
      <c r="G9" s="20" t="s">
        <v>27</v>
      </c>
      <c r="H9" s="20" t="s">
        <v>35</v>
      </c>
    </row>
    <row r="10" spans="1:8" x14ac:dyDescent="0.25">
      <c r="A10" s="101"/>
      <c r="B10" s="102"/>
      <c r="C10" s="103" t="s">
        <v>0</v>
      </c>
      <c r="D10" s="102"/>
      <c r="E10" s="104">
        <f>E11+E16</f>
        <v>1453911</v>
      </c>
      <c r="F10" s="104">
        <f t="shared" ref="F10:H10" si="0">F11+F16</f>
        <v>1993277</v>
      </c>
      <c r="G10" s="104">
        <f t="shared" si="0"/>
        <v>2024796</v>
      </c>
      <c r="H10" s="104">
        <f t="shared" si="0"/>
        <v>2024796</v>
      </c>
    </row>
    <row r="11" spans="1:8" ht="15.75" customHeight="1" x14ac:dyDescent="0.25">
      <c r="A11" s="105">
        <v>6</v>
      </c>
      <c r="B11" s="105"/>
      <c r="C11" s="105" t="s">
        <v>7</v>
      </c>
      <c r="D11" s="106"/>
      <c r="E11" s="107">
        <f>E12+E13+E14+E15</f>
        <v>1453911</v>
      </c>
      <c r="F11" s="107">
        <f t="shared" ref="F11:H11" si="1">F12+F13+F14+F15</f>
        <v>1993277</v>
      </c>
      <c r="G11" s="107">
        <f t="shared" si="1"/>
        <v>2024796</v>
      </c>
      <c r="H11" s="107">
        <f t="shared" si="1"/>
        <v>2024796</v>
      </c>
    </row>
    <row r="12" spans="1:8" ht="38.25" x14ac:dyDescent="0.25">
      <c r="A12" s="11"/>
      <c r="B12" s="16">
        <v>63</v>
      </c>
      <c r="C12" s="18" t="s">
        <v>29</v>
      </c>
      <c r="D12" s="8"/>
      <c r="E12" s="9">
        <f>1269349+5000</f>
        <v>1274349</v>
      </c>
      <c r="F12" s="9">
        <v>1766417</v>
      </c>
      <c r="G12" s="9">
        <v>1747936</v>
      </c>
      <c r="H12" s="9">
        <v>1747936</v>
      </c>
    </row>
    <row r="13" spans="1:8" x14ac:dyDescent="0.25">
      <c r="A13" s="12"/>
      <c r="B13" s="12">
        <v>64</v>
      </c>
      <c r="C13" s="13" t="s">
        <v>124</v>
      </c>
      <c r="D13" s="8"/>
      <c r="E13" s="9">
        <v>1300</v>
      </c>
      <c r="F13" s="9">
        <v>1300</v>
      </c>
      <c r="G13" s="9">
        <v>1300</v>
      </c>
      <c r="H13" s="9">
        <v>1300</v>
      </c>
    </row>
    <row r="14" spans="1:8" ht="25.5" x14ac:dyDescent="0.25">
      <c r="A14" s="12"/>
      <c r="B14" s="12">
        <v>66</v>
      </c>
      <c r="C14" s="18" t="s">
        <v>127</v>
      </c>
      <c r="D14" s="8"/>
      <c r="E14" s="9">
        <v>21000</v>
      </c>
      <c r="F14" s="9">
        <v>21000</v>
      </c>
      <c r="G14" s="9">
        <v>21000</v>
      </c>
      <c r="H14" s="9">
        <v>21000</v>
      </c>
    </row>
    <row r="15" spans="1:8" ht="38.25" x14ac:dyDescent="0.25">
      <c r="A15" s="12"/>
      <c r="B15" s="12">
        <v>67</v>
      </c>
      <c r="C15" s="18" t="s">
        <v>30</v>
      </c>
      <c r="D15" s="8"/>
      <c r="E15" s="9">
        <f>64000+93262</f>
        <v>157262</v>
      </c>
      <c r="F15" s="9">
        <v>204560</v>
      </c>
      <c r="G15" s="9">
        <v>254560</v>
      </c>
      <c r="H15" s="9">
        <v>254560</v>
      </c>
    </row>
    <row r="16" spans="1:8" ht="25.5" x14ac:dyDescent="0.25">
      <c r="A16" s="108">
        <v>7</v>
      </c>
      <c r="B16" s="109"/>
      <c r="C16" s="110" t="s">
        <v>8</v>
      </c>
      <c r="D16" s="106"/>
      <c r="E16" s="107"/>
      <c r="F16" s="107"/>
      <c r="G16" s="107"/>
      <c r="H16" s="107"/>
    </row>
    <row r="17" spans="1:8" ht="38.25" x14ac:dyDescent="0.25">
      <c r="A17" s="16"/>
      <c r="B17" s="16">
        <v>72</v>
      </c>
      <c r="C17" s="26" t="s">
        <v>28</v>
      </c>
      <c r="D17" s="8"/>
      <c r="E17" s="9"/>
      <c r="F17" s="9"/>
      <c r="G17" s="9"/>
      <c r="H17" s="10"/>
    </row>
    <row r="20" spans="1:8" ht="15.75" x14ac:dyDescent="0.25">
      <c r="A20" s="164" t="s">
        <v>51</v>
      </c>
      <c r="B20" s="185"/>
      <c r="C20" s="185"/>
      <c r="D20" s="185"/>
      <c r="E20" s="185"/>
      <c r="F20" s="185"/>
      <c r="G20" s="185"/>
      <c r="H20" s="185"/>
    </row>
    <row r="21" spans="1:8" ht="18" x14ac:dyDescent="0.25">
      <c r="A21" s="4"/>
      <c r="B21" s="4"/>
      <c r="C21" s="4"/>
      <c r="D21" s="4"/>
      <c r="E21" s="4"/>
      <c r="F21" s="4"/>
      <c r="G21" s="5"/>
      <c r="H21" s="5"/>
    </row>
    <row r="22" spans="1:8" ht="25.5" x14ac:dyDescent="0.25">
      <c r="A22" s="20" t="s">
        <v>5</v>
      </c>
      <c r="B22" s="19" t="s">
        <v>6</v>
      </c>
      <c r="C22" s="19" t="s">
        <v>9</v>
      </c>
      <c r="D22" s="19" t="s">
        <v>36</v>
      </c>
      <c r="E22" s="20" t="s">
        <v>37</v>
      </c>
      <c r="F22" s="20" t="s">
        <v>34</v>
      </c>
      <c r="G22" s="20" t="s">
        <v>27</v>
      </c>
      <c r="H22" s="20" t="s">
        <v>35</v>
      </c>
    </row>
    <row r="23" spans="1:8" x14ac:dyDescent="0.25">
      <c r="A23" s="91"/>
      <c r="B23" s="92"/>
      <c r="C23" s="93" t="s">
        <v>1</v>
      </c>
      <c r="D23" s="92"/>
      <c r="E23" s="94">
        <f>E24+E28</f>
        <v>1453911</v>
      </c>
      <c r="F23" s="94">
        <f>F24+F28</f>
        <v>1993276</v>
      </c>
      <c r="G23" s="94">
        <f t="shared" ref="G23:H23" si="2">G24+G28</f>
        <v>2024796</v>
      </c>
      <c r="H23" s="94">
        <f t="shared" si="2"/>
        <v>2024796</v>
      </c>
    </row>
    <row r="24" spans="1:8" ht="15.75" customHeight="1" x14ac:dyDescent="0.25">
      <c r="A24" s="95">
        <v>3</v>
      </c>
      <c r="B24" s="95"/>
      <c r="C24" s="95" t="s">
        <v>10</v>
      </c>
      <c r="D24" s="96"/>
      <c r="E24" s="97">
        <f>SUM(E25:E27)</f>
        <v>1386471</v>
      </c>
      <c r="F24" s="97">
        <f t="shared" ref="F24:H24" si="3">SUM(F25:F27)</f>
        <v>1926076</v>
      </c>
      <c r="G24" s="97">
        <f t="shared" si="3"/>
        <v>1957596</v>
      </c>
      <c r="H24" s="97">
        <f t="shared" si="3"/>
        <v>1957596</v>
      </c>
    </row>
    <row r="25" spans="1:8" ht="15.75" customHeight="1" x14ac:dyDescent="0.25">
      <c r="A25" s="11"/>
      <c r="B25" s="16">
        <v>31</v>
      </c>
      <c r="C25" s="16" t="s">
        <v>11</v>
      </c>
      <c r="D25" s="8"/>
      <c r="E25" s="9">
        <v>1158391</v>
      </c>
      <c r="F25" s="9">
        <f>'POSEBNI DIO'!E17+'POSEBNI DIO'!E42+'POSEBNI DIO'!E52</f>
        <v>1713647</v>
      </c>
      <c r="G25" s="9">
        <f>'POSEBNI DIO'!F17+'POSEBNI DIO'!F20+'POSEBNI DIO'!F42+'POSEBNI DIO'!F52</f>
        <v>1745616</v>
      </c>
      <c r="H25" s="9">
        <f>'POSEBNI DIO'!G17+'POSEBNI DIO'!G20+'POSEBNI DIO'!G42+'POSEBNI DIO'!G52</f>
        <v>1745616</v>
      </c>
    </row>
    <row r="26" spans="1:8" x14ac:dyDescent="0.25">
      <c r="A26" s="12"/>
      <c r="B26" s="12">
        <v>32</v>
      </c>
      <c r="C26" s="12" t="s">
        <v>22</v>
      </c>
      <c r="D26" s="8"/>
      <c r="E26" s="9">
        <f>'[1] Račun prihoda i rashoda'!$G$36</f>
        <v>222530</v>
      </c>
      <c r="F26" s="9">
        <f>'POSEBNI DIO'!E9+'POSEBNI DIO'!E24+'POSEBNI DIO'!E27+'POSEBNI DIO'!E33+'POSEBNI DIO'!E36+'POSEBNI DIO'!E39+'POSEBNI DIO'!E43+'POSEBNI DIO'!E53</f>
        <v>211829</v>
      </c>
      <c r="G26" s="9">
        <f>'POSEBNI DIO'!F9+'POSEBNI DIO'!F24+'POSEBNI DIO'!F27+'POSEBNI DIO'!F33+'POSEBNI DIO'!F36+'POSEBNI DIO'!F39+'POSEBNI DIO'!F43+'POSEBNI DIO'!F53</f>
        <v>211380</v>
      </c>
      <c r="H26" s="9">
        <f>'POSEBNI DIO'!G9+'POSEBNI DIO'!G24+'POSEBNI DIO'!G27+'POSEBNI DIO'!G33+'POSEBNI DIO'!G36+'POSEBNI DIO'!G39+'POSEBNI DIO'!G43+'POSEBNI DIO'!G53</f>
        <v>211380</v>
      </c>
    </row>
    <row r="27" spans="1:8" x14ac:dyDescent="0.25">
      <c r="A27" s="12"/>
      <c r="B27" s="12">
        <v>34</v>
      </c>
      <c r="C27" s="12" t="s">
        <v>75</v>
      </c>
      <c r="D27" s="8"/>
      <c r="E27" s="9">
        <f>'[1] Račun prihoda i rashoda'!$G$43</f>
        <v>5550</v>
      </c>
      <c r="F27" s="9">
        <f>'POSEBNI DIO'!E10</f>
        <v>600</v>
      </c>
      <c r="G27" s="9">
        <f>'POSEBNI DIO'!F10</f>
        <v>600</v>
      </c>
      <c r="H27" s="9">
        <f>'POSEBNI DIO'!G10</f>
        <v>600</v>
      </c>
    </row>
    <row r="28" spans="1:8" ht="25.5" x14ac:dyDescent="0.25">
      <c r="A28" s="98">
        <v>4</v>
      </c>
      <c r="B28" s="99"/>
      <c r="C28" s="100" t="s">
        <v>12</v>
      </c>
      <c r="D28" s="96"/>
      <c r="E28" s="97">
        <f>E29</f>
        <v>67440</v>
      </c>
      <c r="F28" s="97">
        <f>F29</f>
        <v>67200</v>
      </c>
      <c r="G28" s="97">
        <f t="shared" ref="G28:H28" si="4">G29</f>
        <v>67200</v>
      </c>
      <c r="H28" s="97">
        <f t="shared" si="4"/>
        <v>67200</v>
      </c>
    </row>
    <row r="29" spans="1:8" ht="38.25" x14ac:dyDescent="0.25">
      <c r="A29" s="16"/>
      <c r="B29" s="16">
        <v>42</v>
      </c>
      <c r="C29" s="26" t="s">
        <v>13</v>
      </c>
      <c r="D29" s="8"/>
      <c r="E29" s="9">
        <v>67440</v>
      </c>
      <c r="F29" s="9">
        <f>'POSEBNI DIO'!E13+'POSEBNI DIO'!E30+'POSEBNI DIO'!E48</f>
        <v>67200</v>
      </c>
      <c r="G29" s="9">
        <f>'POSEBNI DIO'!F13+'POSEBNI DIO'!F30+'POSEBNI DIO'!F48</f>
        <v>67200</v>
      </c>
      <c r="H29" s="10">
        <f>'POSEBNI DIO'!G13+'POSEBNI DIO'!G30+'POSEBNI DIO'!G48</f>
        <v>67200</v>
      </c>
    </row>
  </sheetData>
  <mergeCells count="5">
    <mergeCell ref="A20:H20"/>
    <mergeCell ref="A1:H1"/>
    <mergeCell ref="A3:H3"/>
    <mergeCell ref="A5:H5"/>
    <mergeCell ref="A7:H7"/>
  </mergeCells>
  <pageMargins left="0.7" right="0.7" top="0.75" bottom="0.75" header="0.3" footer="0.3"/>
  <pageSetup paperSize="9" scale="7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0"/>
  <sheetViews>
    <sheetView topLeftCell="A10" workbookViewId="0">
      <selection activeCell="L18" sqref="L18"/>
    </sheetView>
  </sheetViews>
  <sheetFormatPr defaultRowHeight="15" x14ac:dyDescent="0.25"/>
  <cols>
    <col min="1" max="1" width="11.7109375" customWidth="1"/>
    <col min="2" max="2" width="25.28515625" customWidth="1"/>
    <col min="3" max="3" width="8.28515625" customWidth="1"/>
    <col min="4" max="4" width="34.28515625" customWidth="1"/>
    <col min="5" max="5" width="25.28515625" customWidth="1"/>
    <col min="6" max="6" width="21.140625" customWidth="1"/>
    <col min="7" max="7" width="15.28515625" customWidth="1"/>
    <col min="8" max="8" width="19" customWidth="1"/>
    <col min="9" max="9" width="18" customWidth="1"/>
  </cols>
  <sheetData>
    <row r="1" spans="1:9" ht="42" customHeight="1" x14ac:dyDescent="0.25">
      <c r="A1" s="164" t="s">
        <v>33</v>
      </c>
      <c r="B1" s="164"/>
      <c r="C1" s="164"/>
      <c r="D1" s="164"/>
      <c r="E1" s="164"/>
      <c r="F1" s="164"/>
      <c r="G1" s="164"/>
      <c r="H1" s="164"/>
      <c r="I1" s="164"/>
    </row>
    <row r="2" spans="1:9" ht="18" customHeight="1" x14ac:dyDescent="0.25">
      <c r="A2" s="24"/>
      <c r="B2" s="24"/>
      <c r="C2" s="24"/>
      <c r="D2" s="24"/>
      <c r="E2" s="24"/>
      <c r="F2" s="24"/>
      <c r="G2" s="24"/>
      <c r="H2" s="24"/>
      <c r="I2" s="24"/>
    </row>
    <row r="3" spans="1:9" ht="15.75" customHeight="1" x14ac:dyDescent="0.25">
      <c r="A3" s="164" t="s">
        <v>19</v>
      </c>
      <c r="B3" s="164"/>
      <c r="C3" s="164"/>
      <c r="D3" s="164"/>
      <c r="E3" s="164"/>
      <c r="F3" s="164"/>
      <c r="G3" s="164"/>
      <c r="H3" s="165"/>
      <c r="I3" s="165"/>
    </row>
    <row r="4" spans="1:9" ht="18" x14ac:dyDescent="0.25">
      <c r="A4" s="24"/>
      <c r="B4" s="24"/>
      <c r="C4" s="24"/>
      <c r="D4" s="24"/>
      <c r="E4" s="24"/>
      <c r="F4" s="24"/>
      <c r="G4" s="24"/>
      <c r="H4" s="5"/>
      <c r="I4" s="5"/>
    </row>
    <row r="5" spans="1:9" ht="18" customHeight="1" x14ac:dyDescent="0.25">
      <c r="A5" s="164" t="s">
        <v>4</v>
      </c>
      <c r="B5" s="166"/>
      <c r="C5" s="166"/>
      <c r="D5" s="166"/>
      <c r="E5" s="166"/>
      <c r="F5" s="166"/>
      <c r="G5" s="166"/>
      <c r="H5" s="166"/>
      <c r="I5" s="166"/>
    </row>
    <row r="6" spans="1:9" ht="18" x14ac:dyDescent="0.25">
      <c r="A6" s="24"/>
      <c r="B6" s="24"/>
      <c r="C6" s="24"/>
      <c r="D6" s="24"/>
      <c r="E6" s="24"/>
      <c r="F6" s="24"/>
      <c r="G6" s="24"/>
      <c r="H6" s="5"/>
      <c r="I6" s="5"/>
    </row>
    <row r="7" spans="1:9" ht="15.75" customHeight="1" x14ac:dyDescent="0.25">
      <c r="A7" s="164" t="s">
        <v>128</v>
      </c>
      <c r="B7" s="185"/>
      <c r="C7" s="185"/>
      <c r="D7" s="185"/>
      <c r="E7" s="185"/>
      <c r="F7" s="185"/>
      <c r="G7" s="185"/>
      <c r="H7" s="185"/>
      <c r="I7" s="185"/>
    </row>
    <row r="8" spans="1:9" ht="18" x14ac:dyDescent="0.25">
      <c r="A8" s="24"/>
      <c r="B8" s="24"/>
      <c r="C8" s="24"/>
      <c r="D8" s="24"/>
      <c r="E8" s="24"/>
      <c r="F8" s="24"/>
      <c r="G8" s="24"/>
      <c r="H8" s="5"/>
      <c r="I8" s="5"/>
    </row>
    <row r="9" spans="1:9" ht="38.25" x14ac:dyDescent="0.25">
      <c r="A9" s="20" t="s">
        <v>5</v>
      </c>
      <c r="B9" s="19" t="s">
        <v>6</v>
      </c>
      <c r="C9" s="19" t="s">
        <v>122</v>
      </c>
      <c r="D9" s="19" t="s">
        <v>3</v>
      </c>
      <c r="E9" s="19" t="s">
        <v>36</v>
      </c>
      <c r="F9" s="20" t="s">
        <v>123</v>
      </c>
      <c r="G9" s="20" t="s">
        <v>34</v>
      </c>
      <c r="H9" s="20" t="s">
        <v>27</v>
      </c>
      <c r="I9" s="20" t="s">
        <v>129</v>
      </c>
    </row>
    <row r="10" spans="1:9" x14ac:dyDescent="0.25">
      <c r="A10" s="142">
        <v>6</v>
      </c>
      <c r="B10" s="142"/>
      <c r="C10" s="142"/>
      <c r="D10" s="142" t="s">
        <v>7</v>
      </c>
      <c r="E10" s="143"/>
      <c r="F10" s="157">
        <f>F11+F14+F16+F18</f>
        <v>1453911</v>
      </c>
      <c r="G10" s="157">
        <f t="shared" ref="G10:I10" si="0">G11+G14+G16+G18</f>
        <v>1993277</v>
      </c>
      <c r="H10" s="157">
        <f t="shared" si="0"/>
        <v>2024796</v>
      </c>
      <c r="I10" s="157">
        <f t="shared" si="0"/>
        <v>2024796</v>
      </c>
    </row>
    <row r="11" spans="1:9" ht="25.5" x14ac:dyDescent="0.25">
      <c r="A11" s="11"/>
      <c r="B11" s="111">
        <v>63</v>
      </c>
      <c r="C11" s="16"/>
      <c r="D11" s="111" t="s">
        <v>29</v>
      </c>
      <c r="E11" s="112"/>
      <c r="F11" s="9">
        <f>F12+F13</f>
        <v>1274349</v>
      </c>
      <c r="G11" s="9">
        <f t="shared" ref="G11:I11" si="1">G12+G13</f>
        <v>1766417</v>
      </c>
      <c r="H11" s="9">
        <f t="shared" si="1"/>
        <v>1747936</v>
      </c>
      <c r="I11" s="9">
        <f t="shared" si="1"/>
        <v>1747936</v>
      </c>
    </row>
    <row r="12" spans="1:9" x14ac:dyDescent="0.25">
      <c r="A12" s="12"/>
      <c r="B12" s="12"/>
      <c r="C12" s="113" t="s">
        <v>132</v>
      </c>
      <c r="D12" s="114" t="s">
        <v>133</v>
      </c>
      <c r="E12" s="115"/>
      <c r="F12" s="156">
        <v>1274349</v>
      </c>
      <c r="G12" s="156">
        <v>1766417</v>
      </c>
      <c r="H12" s="156">
        <v>1747936</v>
      </c>
      <c r="I12" s="156">
        <v>1747936</v>
      </c>
    </row>
    <row r="13" spans="1:9" x14ac:dyDescent="0.25">
      <c r="A13" s="12"/>
      <c r="B13" s="27"/>
      <c r="C13" s="13" t="s">
        <v>134</v>
      </c>
      <c r="D13" s="114" t="s">
        <v>135</v>
      </c>
      <c r="E13" s="115"/>
      <c r="F13" s="156"/>
      <c r="G13" s="156"/>
      <c r="H13" s="156"/>
      <c r="I13" s="156"/>
    </row>
    <row r="14" spans="1:9" x14ac:dyDescent="0.25">
      <c r="A14" s="12"/>
      <c r="B14" s="116">
        <v>64</v>
      </c>
      <c r="C14" s="13"/>
      <c r="D14" s="111" t="s">
        <v>124</v>
      </c>
      <c r="E14" s="112"/>
      <c r="F14" s="9">
        <f>F15</f>
        <v>1300</v>
      </c>
      <c r="G14" s="9">
        <f t="shared" ref="G14:I14" si="2">G15</f>
        <v>1300</v>
      </c>
      <c r="H14" s="9">
        <f t="shared" si="2"/>
        <v>1300</v>
      </c>
      <c r="I14" s="9">
        <f t="shared" si="2"/>
        <v>1300</v>
      </c>
    </row>
    <row r="15" spans="1:9" x14ac:dyDescent="0.25">
      <c r="A15" s="12"/>
      <c r="B15" s="12"/>
      <c r="C15" s="13" t="s">
        <v>136</v>
      </c>
      <c r="D15" s="155" t="s">
        <v>125</v>
      </c>
      <c r="E15" s="112"/>
      <c r="F15" s="156">
        <v>1300</v>
      </c>
      <c r="G15" s="156">
        <v>1300</v>
      </c>
      <c r="H15" s="156">
        <v>1300</v>
      </c>
      <c r="I15" s="156">
        <v>1300</v>
      </c>
    </row>
    <row r="16" spans="1:9" ht="38.25" x14ac:dyDescent="0.25">
      <c r="A16" s="12"/>
      <c r="B16" s="116">
        <v>66</v>
      </c>
      <c r="C16" s="13"/>
      <c r="D16" s="119" t="s">
        <v>138</v>
      </c>
      <c r="E16" s="118"/>
      <c r="F16" s="9">
        <f>F17</f>
        <v>21000</v>
      </c>
      <c r="G16" s="9">
        <f t="shared" ref="G16:I16" si="3">G17</f>
        <v>21000</v>
      </c>
      <c r="H16" s="9">
        <f t="shared" si="3"/>
        <v>21000</v>
      </c>
      <c r="I16" s="9">
        <f t="shared" si="3"/>
        <v>21000</v>
      </c>
    </row>
    <row r="17" spans="1:9" x14ac:dyDescent="0.25">
      <c r="A17" s="12"/>
      <c r="B17" s="12"/>
      <c r="C17" s="13" t="s">
        <v>139</v>
      </c>
      <c r="D17" s="117" t="s">
        <v>146</v>
      </c>
      <c r="E17" s="118"/>
      <c r="F17" s="156">
        <v>21000</v>
      </c>
      <c r="G17" s="156">
        <v>21000</v>
      </c>
      <c r="H17" s="156">
        <v>21000</v>
      </c>
      <c r="I17" s="156">
        <v>21000</v>
      </c>
    </row>
    <row r="18" spans="1:9" ht="38.25" customHeight="1" x14ac:dyDescent="0.25">
      <c r="A18" s="16"/>
      <c r="B18" s="111">
        <v>67</v>
      </c>
      <c r="C18" s="16"/>
      <c r="D18" s="120" t="s">
        <v>30</v>
      </c>
      <c r="E18" s="121"/>
      <c r="F18" s="9">
        <f>F19+F20</f>
        <v>157262</v>
      </c>
      <c r="G18" s="9">
        <f t="shared" ref="G18:I18" si="4">G19+G20</f>
        <v>204560</v>
      </c>
      <c r="H18" s="9">
        <f t="shared" si="4"/>
        <v>254560</v>
      </c>
      <c r="I18" s="9">
        <f t="shared" si="4"/>
        <v>254560</v>
      </c>
    </row>
    <row r="19" spans="1:9" x14ac:dyDescent="0.25">
      <c r="A19" s="16"/>
      <c r="B19" s="16"/>
      <c r="C19" s="18" t="s">
        <v>140</v>
      </c>
      <c r="D19" s="140" t="s">
        <v>141</v>
      </c>
      <c r="E19" s="121"/>
      <c r="F19" s="156">
        <v>87062</v>
      </c>
      <c r="G19" s="156">
        <f>'POSEBNI DIO'!$E$9</f>
        <v>86239</v>
      </c>
      <c r="H19" s="156">
        <v>86239</v>
      </c>
      <c r="I19" s="158">
        <v>86239</v>
      </c>
    </row>
    <row r="20" spans="1:9" x14ac:dyDescent="0.25">
      <c r="A20" s="16"/>
      <c r="B20" s="16"/>
      <c r="C20" s="13" t="s">
        <v>142</v>
      </c>
      <c r="D20" s="114" t="s">
        <v>143</v>
      </c>
      <c r="E20" s="115"/>
      <c r="F20" s="156">
        <v>70200</v>
      </c>
      <c r="G20" s="156">
        <v>118321</v>
      </c>
      <c r="H20" s="156">
        <v>168321</v>
      </c>
      <c r="I20" s="158">
        <v>168321</v>
      </c>
    </row>
    <row r="21" spans="1:9" x14ac:dyDescent="0.25">
      <c r="E21" s="122"/>
      <c r="F21" s="123"/>
      <c r="G21" s="123"/>
    </row>
    <row r="22" spans="1:9" ht="15.75" customHeight="1" x14ac:dyDescent="0.25">
      <c r="A22" s="78" t="s">
        <v>144</v>
      </c>
      <c r="C22" s="79"/>
      <c r="D22" s="79"/>
      <c r="E22" s="124"/>
      <c r="F22" s="125"/>
      <c r="G22" s="125"/>
    </row>
    <row r="23" spans="1:9" ht="18" x14ac:dyDescent="0.25">
      <c r="A23" s="24"/>
      <c r="B23" s="24"/>
      <c r="C23" s="24"/>
      <c r="D23" s="24"/>
      <c r="E23" s="126"/>
      <c r="F23" s="127"/>
      <c r="G23" s="127"/>
    </row>
    <row r="24" spans="1:9" ht="25.5" x14ac:dyDescent="0.25">
      <c r="A24" s="20" t="s">
        <v>5</v>
      </c>
      <c r="B24" s="19" t="s">
        <v>6</v>
      </c>
      <c r="C24" s="19" t="s">
        <v>122</v>
      </c>
      <c r="D24" s="19" t="s">
        <v>9</v>
      </c>
      <c r="E24" s="19" t="s">
        <v>36</v>
      </c>
      <c r="F24" s="19" t="s">
        <v>123</v>
      </c>
      <c r="G24" s="128" t="s">
        <v>34</v>
      </c>
      <c r="H24" s="128" t="s">
        <v>27</v>
      </c>
      <c r="I24" s="128" t="s">
        <v>35</v>
      </c>
    </row>
    <row r="25" spans="1:9" ht="32.25" customHeight="1" x14ac:dyDescent="0.25">
      <c r="A25" s="91"/>
      <c r="B25" s="92"/>
      <c r="C25" s="92"/>
      <c r="D25" s="93" t="s">
        <v>1</v>
      </c>
      <c r="E25" s="92"/>
      <c r="F25" s="152">
        <f>F26+F45</f>
        <v>1453911</v>
      </c>
      <c r="G25" s="152">
        <f t="shared" ref="G25:I25" si="5">G26+G45</f>
        <v>1993277</v>
      </c>
      <c r="H25" s="152">
        <f t="shared" si="5"/>
        <v>2024796</v>
      </c>
      <c r="I25" s="152">
        <f t="shared" si="5"/>
        <v>2024796</v>
      </c>
    </row>
    <row r="26" spans="1:9" x14ac:dyDescent="0.25">
      <c r="A26" s="95">
        <v>3</v>
      </c>
      <c r="B26" s="95"/>
      <c r="C26" s="95"/>
      <c r="D26" s="95" t="s">
        <v>10</v>
      </c>
      <c r="E26" s="150"/>
      <c r="F26" s="154">
        <f>F27+F32+F40+F43</f>
        <v>1386471</v>
      </c>
      <c r="G26" s="154">
        <f t="shared" ref="G26:I26" si="6">G27+G32+G40+G43</f>
        <v>1926077</v>
      </c>
      <c r="H26" s="154">
        <f t="shared" si="6"/>
        <v>1957596</v>
      </c>
      <c r="I26" s="154">
        <f t="shared" si="6"/>
        <v>1957596</v>
      </c>
    </row>
    <row r="27" spans="1:9" x14ac:dyDescent="0.25">
      <c r="A27" s="11"/>
      <c r="B27" s="111">
        <v>31</v>
      </c>
      <c r="C27" s="16"/>
      <c r="D27" s="111" t="s">
        <v>11</v>
      </c>
      <c r="E27" s="129"/>
      <c r="F27" s="144">
        <f>F28+F29+F30+F31</f>
        <v>1176649</v>
      </c>
      <c r="G27" s="144">
        <f t="shared" ref="G27:I27" si="7">G28+G29+G30+G31</f>
        <v>1713648</v>
      </c>
      <c r="H27" s="144">
        <f t="shared" si="7"/>
        <v>1745616</v>
      </c>
      <c r="I27" s="144">
        <f t="shared" si="7"/>
        <v>1745616</v>
      </c>
    </row>
    <row r="28" spans="1:9" x14ac:dyDescent="0.25">
      <c r="A28" s="11"/>
      <c r="B28" s="16"/>
      <c r="C28" s="18" t="s">
        <v>140</v>
      </c>
      <c r="D28" s="130" t="s">
        <v>126</v>
      </c>
      <c r="E28" s="131"/>
      <c r="F28" s="145">
        <f>[2]PlanProracuna!$AA$17</f>
        <v>44399</v>
      </c>
      <c r="G28" s="70">
        <v>133839</v>
      </c>
      <c r="H28" s="70">
        <f>'POSEBNI DIO'!F17+'POSEBNI DIO'!F42</f>
        <v>160436</v>
      </c>
      <c r="I28" s="70">
        <f>'POSEBNI DIO'!G17+'POSEBNI DIO'!G42</f>
        <v>160436</v>
      </c>
    </row>
    <row r="29" spans="1:9" x14ac:dyDescent="0.25">
      <c r="A29" s="11"/>
      <c r="B29" s="16"/>
      <c r="C29" s="13" t="s">
        <v>142</v>
      </c>
      <c r="D29" s="114" t="s">
        <v>143</v>
      </c>
      <c r="E29" s="131"/>
      <c r="F29" s="146">
        <v>0</v>
      </c>
      <c r="G29" s="70">
        <v>0</v>
      </c>
      <c r="H29" s="70">
        <v>0</v>
      </c>
      <c r="I29" s="70">
        <v>0</v>
      </c>
    </row>
    <row r="30" spans="1:9" x14ac:dyDescent="0.25">
      <c r="A30" s="11"/>
      <c r="B30" s="16"/>
      <c r="C30" s="18" t="s">
        <v>136</v>
      </c>
      <c r="D30" s="130" t="s">
        <v>137</v>
      </c>
      <c r="E30" s="131"/>
      <c r="F30" s="77">
        <f>[2]PlanProracuna!$Y$69</f>
        <v>9946</v>
      </c>
      <c r="G30" s="70">
        <f>'POSEBNI DIO'!$E$20</f>
        <v>16114</v>
      </c>
      <c r="H30" s="70">
        <f>'POSEBNI DIO'!F20</f>
        <v>21485</v>
      </c>
      <c r="I30" s="70">
        <f>'POSEBNI DIO'!G20</f>
        <v>21485</v>
      </c>
    </row>
    <row r="31" spans="1:9" x14ac:dyDescent="0.25">
      <c r="A31" s="12"/>
      <c r="B31" s="12"/>
      <c r="C31" s="13" t="s">
        <v>132</v>
      </c>
      <c r="D31" s="114" t="s">
        <v>133</v>
      </c>
      <c r="E31" s="132"/>
      <c r="F31" s="147">
        <v>1122304</v>
      </c>
      <c r="G31" s="70">
        <f>'POSEBNI DIO'!$E$52</f>
        <v>1563695</v>
      </c>
      <c r="H31" s="70">
        <f>'POSEBNI DIO'!$E$52</f>
        <v>1563695</v>
      </c>
      <c r="I31" s="70">
        <f>'POSEBNI DIO'!$E$52</f>
        <v>1563695</v>
      </c>
    </row>
    <row r="32" spans="1:9" x14ac:dyDescent="0.25">
      <c r="A32" s="12"/>
      <c r="B32" s="116">
        <v>32</v>
      </c>
      <c r="C32" s="13"/>
      <c r="D32" s="116" t="s">
        <v>22</v>
      </c>
      <c r="E32" s="133"/>
      <c r="F32" s="148">
        <f>SUM(F33:F39)</f>
        <v>209422</v>
      </c>
      <c r="G32" s="148">
        <f t="shared" ref="G32:I32" si="8">SUM(G33:G39)</f>
        <v>211829</v>
      </c>
      <c r="H32" s="148">
        <f t="shared" si="8"/>
        <v>211380</v>
      </c>
      <c r="I32" s="148">
        <f t="shared" si="8"/>
        <v>211380</v>
      </c>
    </row>
    <row r="33" spans="1:9" x14ac:dyDescent="0.25">
      <c r="A33" s="12"/>
      <c r="B33" s="12"/>
      <c r="C33" s="113" t="s">
        <v>140</v>
      </c>
      <c r="D33" s="114" t="s">
        <v>126</v>
      </c>
      <c r="E33" s="132"/>
      <c r="F33" s="147">
        <v>11445</v>
      </c>
      <c r="G33" s="70">
        <f>'POSEBNI DIO'!E24+'POSEBNI DIO'!E27+'POSEBNI DIO'!E33+'POSEBNI DIO'!E36+'POSEBNI DIO'!E39+'POSEBNI DIO'!E43</f>
        <v>11720</v>
      </c>
      <c r="H33" s="70">
        <f>'POSEBNI DIO'!F24+'POSEBNI DIO'!F27+'POSEBNI DIO'!F33+'POSEBNI DIO'!F36+'POSEBNI DIO'!F39+'POSEBNI DIO'!F43</f>
        <v>11271</v>
      </c>
      <c r="I33" s="70">
        <v>11271</v>
      </c>
    </row>
    <row r="34" spans="1:9" x14ac:dyDescent="0.25">
      <c r="A34" s="12"/>
      <c r="B34" s="12"/>
      <c r="C34" s="13" t="s">
        <v>142</v>
      </c>
      <c r="D34" s="114" t="s">
        <v>143</v>
      </c>
      <c r="E34" s="132"/>
      <c r="F34" s="147">
        <v>86662</v>
      </c>
      <c r="G34" s="70">
        <f>'POSEBNI DIO'!E9</f>
        <v>86239</v>
      </c>
      <c r="H34" s="70">
        <f>'POSEBNI DIO'!F9</f>
        <v>86239</v>
      </c>
      <c r="I34" s="70">
        <v>86239</v>
      </c>
    </row>
    <row r="35" spans="1:9" x14ac:dyDescent="0.25">
      <c r="A35" s="12"/>
      <c r="B35" s="12"/>
      <c r="C35" s="13" t="s">
        <v>139</v>
      </c>
      <c r="D35" s="114" t="s">
        <v>145</v>
      </c>
      <c r="E35" s="134"/>
      <c r="F35" s="147">
        <v>0</v>
      </c>
      <c r="G35" s="70">
        <v>0</v>
      </c>
      <c r="H35" s="70">
        <v>0</v>
      </c>
      <c r="I35" s="70">
        <v>0</v>
      </c>
    </row>
    <row r="36" spans="1:9" x14ac:dyDescent="0.25">
      <c r="A36" s="12"/>
      <c r="B36" s="12"/>
      <c r="C36" s="13" t="s">
        <v>136</v>
      </c>
      <c r="D36" s="114" t="s">
        <v>137</v>
      </c>
      <c r="E36" s="134"/>
      <c r="F36" s="147">
        <v>2000</v>
      </c>
      <c r="G36" s="70">
        <v>0</v>
      </c>
      <c r="H36" s="70">
        <v>0</v>
      </c>
      <c r="I36" s="70">
        <v>0</v>
      </c>
    </row>
    <row r="37" spans="1:9" x14ac:dyDescent="0.25">
      <c r="A37" s="12"/>
      <c r="B37" s="12"/>
      <c r="C37" s="13" t="s">
        <v>130</v>
      </c>
      <c r="D37" s="114" t="s">
        <v>131</v>
      </c>
      <c r="E37" s="132"/>
      <c r="F37" s="147">
        <v>0</v>
      </c>
      <c r="G37" s="70">
        <v>0</v>
      </c>
      <c r="H37" s="70">
        <v>0</v>
      </c>
      <c r="I37" s="70">
        <v>0</v>
      </c>
    </row>
    <row r="38" spans="1:9" x14ac:dyDescent="0.25">
      <c r="A38" s="12"/>
      <c r="B38" s="12"/>
      <c r="C38" s="13" t="s">
        <v>132</v>
      </c>
      <c r="D38" s="114" t="s">
        <v>133</v>
      </c>
      <c r="E38" s="132"/>
      <c r="F38" s="147">
        <v>109315</v>
      </c>
      <c r="G38" s="70">
        <f>'POSEBNI DIO'!E53</f>
        <v>113870</v>
      </c>
      <c r="H38" s="70">
        <f>'POSEBNI DIO'!F53</f>
        <v>113870</v>
      </c>
      <c r="I38" s="70">
        <f>'POSEBNI DIO'!G53</f>
        <v>113870</v>
      </c>
    </row>
    <row r="39" spans="1:9" x14ac:dyDescent="0.25">
      <c r="A39" s="12"/>
      <c r="B39" s="12"/>
      <c r="C39" s="13" t="s">
        <v>134</v>
      </c>
      <c r="D39" s="114" t="s">
        <v>135</v>
      </c>
      <c r="E39" s="132"/>
      <c r="F39" s="147">
        <v>0</v>
      </c>
      <c r="G39" s="70"/>
      <c r="H39" s="70"/>
      <c r="I39" s="70"/>
    </row>
    <row r="40" spans="1:9" x14ac:dyDescent="0.25">
      <c r="A40" s="12"/>
      <c r="B40" s="116">
        <v>34</v>
      </c>
      <c r="C40" s="13"/>
      <c r="D40" s="116" t="s">
        <v>75</v>
      </c>
      <c r="E40" s="133"/>
      <c r="F40" s="148">
        <f>F41+F42</f>
        <v>400</v>
      </c>
      <c r="G40" s="148">
        <f t="shared" ref="G40:I40" si="9">G41+G42</f>
        <v>600</v>
      </c>
      <c r="H40" s="148">
        <f t="shared" si="9"/>
        <v>600</v>
      </c>
      <c r="I40" s="148">
        <f t="shared" si="9"/>
        <v>600</v>
      </c>
    </row>
    <row r="41" spans="1:9" x14ac:dyDescent="0.25">
      <c r="A41" s="12"/>
      <c r="B41" s="12"/>
      <c r="C41" s="13" t="s">
        <v>142</v>
      </c>
      <c r="D41" s="114" t="s">
        <v>143</v>
      </c>
      <c r="E41" s="132"/>
      <c r="F41" s="147">
        <v>400</v>
      </c>
      <c r="G41" s="70">
        <v>600</v>
      </c>
      <c r="H41" s="70">
        <v>600</v>
      </c>
      <c r="I41" s="70">
        <v>600</v>
      </c>
    </row>
    <row r="42" spans="1:9" x14ac:dyDescent="0.25">
      <c r="A42" s="12"/>
      <c r="B42" s="12"/>
      <c r="C42" s="13" t="s">
        <v>132</v>
      </c>
      <c r="D42" s="114" t="s">
        <v>133</v>
      </c>
      <c r="E42" s="132"/>
      <c r="F42" s="147">
        <v>0</v>
      </c>
      <c r="G42" s="70">
        <v>0</v>
      </c>
      <c r="H42" s="70">
        <v>0</v>
      </c>
      <c r="I42" s="70">
        <v>0</v>
      </c>
    </row>
    <row r="43" spans="1:9" x14ac:dyDescent="0.25">
      <c r="A43" s="12"/>
      <c r="B43" s="116">
        <v>37</v>
      </c>
      <c r="C43" s="13"/>
      <c r="D43" s="116" t="s">
        <v>147</v>
      </c>
      <c r="E43" s="133"/>
      <c r="F43" s="148">
        <f>F44</f>
        <v>0</v>
      </c>
      <c r="G43" s="148">
        <f t="shared" ref="G43:I43" si="10">G44</f>
        <v>0</v>
      </c>
      <c r="H43" s="148">
        <f t="shared" si="10"/>
        <v>0</v>
      </c>
      <c r="I43" s="148">
        <f t="shared" si="10"/>
        <v>0</v>
      </c>
    </row>
    <row r="44" spans="1:9" x14ac:dyDescent="0.25">
      <c r="A44" s="12"/>
      <c r="B44" s="12"/>
      <c r="C44" s="13" t="s">
        <v>132</v>
      </c>
      <c r="D44" s="114" t="s">
        <v>133</v>
      </c>
      <c r="E44" s="132"/>
      <c r="F44" s="147">
        <v>0</v>
      </c>
      <c r="G44" s="70">
        <v>0</v>
      </c>
      <c r="H44" s="70">
        <v>0</v>
      </c>
      <c r="I44" s="70">
        <v>0</v>
      </c>
    </row>
    <row r="45" spans="1:9" ht="28.5" customHeight="1" x14ac:dyDescent="0.25">
      <c r="A45" s="98">
        <v>4</v>
      </c>
      <c r="B45" s="99"/>
      <c r="C45" s="99"/>
      <c r="D45" s="100" t="s">
        <v>31</v>
      </c>
      <c r="E45" s="151"/>
      <c r="F45" s="153">
        <f>F46</f>
        <v>67440</v>
      </c>
      <c r="G45" s="153">
        <f t="shared" ref="G45:I45" si="11">G46</f>
        <v>67200</v>
      </c>
      <c r="H45" s="153">
        <f t="shared" si="11"/>
        <v>67200</v>
      </c>
      <c r="I45" s="153">
        <f t="shared" si="11"/>
        <v>67200</v>
      </c>
    </row>
    <row r="46" spans="1:9" ht="22.5" customHeight="1" x14ac:dyDescent="0.25">
      <c r="A46" s="16"/>
      <c r="B46" s="111">
        <v>42</v>
      </c>
      <c r="C46" s="16"/>
      <c r="D46" s="135" t="s">
        <v>31</v>
      </c>
      <c r="E46" s="136"/>
      <c r="F46" s="144">
        <f>SUM(F47:F49)</f>
        <v>67440</v>
      </c>
      <c r="G46" s="144">
        <f t="shared" ref="G46:I46" si="12">SUM(G47:G49)</f>
        <v>67200</v>
      </c>
      <c r="H46" s="144">
        <f t="shared" si="12"/>
        <v>67200</v>
      </c>
      <c r="I46" s="144">
        <f t="shared" si="12"/>
        <v>67200</v>
      </c>
    </row>
    <row r="47" spans="1:9" x14ac:dyDescent="0.25">
      <c r="A47" s="16"/>
      <c r="B47" s="16"/>
      <c r="C47" s="137" t="s">
        <v>140</v>
      </c>
      <c r="D47" s="138" t="s">
        <v>126</v>
      </c>
      <c r="E47" s="139"/>
      <c r="F47" s="149">
        <v>1240</v>
      </c>
      <c r="G47" s="70">
        <v>1200</v>
      </c>
      <c r="H47" s="70">
        <v>1200</v>
      </c>
      <c r="I47" s="72">
        <v>1200</v>
      </c>
    </row>
    <row r="48" spans="1:9" x14ac:dyDescent="0.25">
      <c r="A48" s="16"/>
      <c r="B48" s="16"/>
      <c r="C48" s="16" t="s">
        <v>142</v>
      </c>
      <c r="D48" s="140" t="s">
        <v>143</v>
      </c>
      <c r="E48" s="139"/>
      <c r="F48" s="149">
        <v>6200</v>
      </c>
      <c r="G48" s="70">
        <v>6000</v>
      </c>
      <c r="H48" s="70">
        <v>6000</v>
      </c>
      <c r="I48" s="72">
        <v>6000</v>
      </c>
    </row>
    <row r="49" spans="1:9" x14ac:dyDescent="0.25">
      <c r="A49" s="16"/>
      <c r="B49" s="16"/>
      <c r="C49" s="16" t="s">
        <v>132</v>
      </c>
      <c r="D49" s="140" t="s">
        <v>133</v>
      </c>
      <c r="E49" s="141"/>
      <c r="F49" s="149">
        <v>60000</v>
      </c>
      <c r="G49" s="70">
        <v>60000</v>
      </c>
      <c r="H49" s="70">
        <v>60000</v>
      </c>
      <c r="I49" s="72">
        <v>60000</v>
      </c>
    </row>
    <row r="50" spans="1:9" x14ac:dyDescent="0.25">
      <c r="A50" s="16"/>
      <c r="B50" s="16"/>
      <c r="C50" s="13"/>
      <c r="D50" s="13"/>
      <c r="E50" s="134"/>
      <c r="F50" s="147"/>
      <c r="G50" s="70"/>
      <c r="H50" s="70"/>
      <c r="I50" s="72"/>
    </row>
  </sheetData>
  <mergeCells count="4">
    <mergeCell ref="A1:I1"/>
    <mergeCell ref="A3:I3"/>
    <mergeCell ref="A5:I5"/>
    <mergeCell ref="A7:I7"/>
  </mergeCells>
  <pageMargins left="0.7" right="0.7" top="0.75" bottom="0.75" header="0.3" footer="0.3"/>
  <pageSetup paperSize="9" scale="8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3"/>
  <sheetViews>
    <sheetView topLeftCell="A4" workbookViewId="0">
      <selection activeCell="H21" sqref="H21:H22"/>
    </sheetView>
  </sheetViews>
  <sheetFormatPr defaultRowHeight="15" x14ac:dyDescent="0.25"/>
  <cols>
    <col min="1" max="1" width="37.7109375" customWidth="1"/>
    <col min="2" max="4" width="25.28515625" customWidth="1"/>
  </cols>
  <sheetData>
    <row r="1" spans="1:12" ht="42" customHeight="1" x14ac:dyDescent="0.25">
      <c r="A1" s="164" t="s">
        <v>33</v>
      </c>
      <c r="B1" s="164"/>
      <c r="C1" s="164"/>
      <c r="D1" s="164"/>
    </row>
    <row r="2" spans="1:12" ht="18" customHeight="1" x14ac:dyDescent="0.25">
      <c r="A2" s="4"/>
      <c r="B2" s="4"/>
      <c r="C2" s="4"/>
      <c r="D2" s="4"/>
    </row>
    <row r="3" spans="1:12" ht="15.75" x14ac:dyDescent="0.25">
      <c r="A3" s="164" t="s">
        <v>19</v>
      </c>
      <c r="B3" s="164"/>
      <c r="C3" s="165"/>
      <c r="D3" s="165"/>
    </row>
    <row r="4" spans="1:12" ht="18" x14ac:dyDescent="0.25">
      <c r="A4" s="4"/>
      <c r="B4" s="4"/>
      <c r="C4" s="5"/>
      <c r="D4" s="5"/>
    </row>
    <row r="5" spans="1:12" ht="18" customHeight="1" x14ac:dyDescent="0.25">
      <c r="A5" s="164" t="s">
        <v>4</v>
      </c>
      <c r="B5" s="166"/>
      <c r="C5" s="166"/>
      <c r="D5" s="166"/>
    </row>
    <row r="6" spans="1:12" ht="18" x14ac:dyDescent="0.25">
      <c r="A6" s="4"/>
      <c r="B6" s="4"/>
      <c r="C6" s="5"/>
      <c r="D6" s="5"/>
    </row>
    <row r="7" spans="1:12" ht="15.75" x14ac:dyDescent="0.25">
      <c r="A7" s="164" t="s">
        <v>14</v>
      </c>
      <c r="B7" s="185"/>
      <c r="C7" s="185"/>
      <c r="D7" s="185"/>
    </row>
    <row r="8" spans="1:12" ht="18" x14ac:dyDescent="0.25">
      <c r="A8" s="4"/>
      <c r="B8" s="4"/>
      <c r="C8" s="5"/>
      <c r="D8" s="5"/>
    </row>
    <row r="9" spans="1:12" ht="25.5" x14ac:dyDescent="0.25">
      <c r="A9" s="20" t="s">
        <v>52</v>
      </c>
      <c r="B9" s="20" t="s">
        <v>34</v>
      </c>
      <c r="C9" s="20" t="s">
        <v>27</v>
      </c>
      <c r="D9" s="20" t="s">
        <v>35</v>
      </c>
      <c r="J9" s="161"/>
      <c r="K9" s="161"/>
      <c r="L9" s="161"/>
    </row>
    <row r="10" spans="1:12" ht="15.75" customHeight="1" x14ac:dyDescent="0.25">
      <c r="A10" s="159" t="s">
        <v>15</v>
      </c>
      <c r="B10" s="9"/>
      <c r="C10" s="9"/>
      <c r="D10" s="9"/>
    </row>
    <row r="11" spans="1:12" ht="15.75" customHeight="1" x14ac:dyDescent="0.25">
      <c r="A11" s="159" t="s">
        <v>148</v>
      </c>
      <c r="B11" s="9">
        <v>1993276</v>
      </c>
      <c r="C11" s="9">
        <v>2024796</v>
      </c>
      <c r="D11" s="9">
        <v>2024796</v>
      </c>
    </row>
    <row r="12" spans="1:12" x14ac:dyDescent="0.25">
      <c r="A12" s="160" t="s">
        <v>149</v>
      </c>
      <c r="B12" s="9">
        <f>B11-B13</f>
        <v>1913546</v>
      </c>
      <c r="C12" s="9">
        <v>1943801</v>
      </c>
      <c r="D12" s="9">
        <v>1943801</v>
      </c>
    </row>
    <row r="13" spans="1:12" x14ac:dyDescent="0.25">
      <c r="A13" s="160" t="s">
        <v>150</v>
      </c>
      <c r="B13" s="9">
        <v>79730</v>
      </c>
      <c r="C13" s="9">
        <v>80995</v>
      </c>
      <c r="D13" s="9">
        <v>80995</v>
      </c>
    </row>
  </sheetData>
  <mergeCells count="4">
    <mergeCell ref="A1:D1"/>
    <mergeCell ref="A3:D3"/>
    <mergeCell ref="A5:D5"/>
    <mergeCell ref="A7:D7"/>
  </mergeCells>
  <pageMargins left="0.7" right="0.7" top="0.75" bottom="0.75" header="0.3" footer="0.3"/>
  <pageSetup paperSize="9" scale="7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"/>
  <sheetViews>
    <sheetView workbookViewId="0">
      <selection activeCell="D22" sqref="D22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8" width="25.28515625" customWidth="1"/>
  </cols>
  <sheetData>
    <row r="1" spans="1:8" ht="42" customHeight="1" x14ac:dyDescent="0.25">
      <c r="A1" s="164" t="s">
        <v>33</v>
      </c>
      <c r="B1" s="164"/>
      <c r="C1" s="164"/>
      <c r="D1" s="164"/>
      <c r="E1" s="164"/>
      <c r="F1" s="164"/>
      <c r="G1" s="164"/>
      <c r="H1" s="164"/>
    </row>
    <row r="2" spans="1:8" ht="18" customHeight="1" x14ac:dyDescent="0.25">
      <c r="A2" s="4"/>
      <c r="B2" s="4"/>
      <c r="C2" s="4"/>
      <c r="D2" s="4"/>
      <c r="E2" s="4"/>
      <c r="F2" s="4"/>
      <c r="G2" s="4"/>
      <c r="H2" s="4"/>
    </row>
    <row r="3" spans="1:8" ht="15.75" customHeight="1" x14ac:dyDescent="0.25">
      <c r="A3" s="164" t="s">
        <v>19</v>
      </c>
      <c r="B3" s="164"/>
      <c r="C3" s="164"/>
      <c r="D3" s="164"/>
      <c r="E3" s="164"/>
      <c r="F3" s="164"/>
      <c r="G3" s="164"/>
      <c r="H3" s="164"/>
    </row>
    <row r="4" spans="1:8" ht="18" x14ac:dyDescent="0.25">
      <c r="A4" s="4"/>
      <c r="B4" s="4"/>
      <c r="C4" s="4"/>
      <c r="D4" s="4"/>
      <c r="E4" s="4"/>
      <c r="F4" s="4"/>
      <c r="G4" s="5"/>
      <c r="H4" s="5"/>
    </row>
    <row r="5" spans="1:8" ht="18" customHeight="1" x14ac:dyDescent="0.25">
      <c r="A5" s="164" t="s">
        <v>57</v>
      </c>
      <c r="B5" s="164"/>
      <c r="C5" s="164"/>
      <c r="D5" s="164"/>
      <c r="E5" s="164"/>
      <c r="F5" s="164"/>
      <c r="G5" s="164"/>
      <c r="H5" s="164"/>
    </row>
    <row r="6" spans="1:8" ht="18" x14ac:dyDescent="0.25">
      <c r="A6" s="4"/>
      <c r="B6" s="4"/>
      <c r="C6" s="4"/>
      <c r="D6" s="4"/>
      <c r="E6" s="4"/>
      <c r="F6" s="4"/>
      <c r="G6" s="5"/>
      <c r="H6" s="5"/>
    </row>
    <row r="7" spans="1:8" ht="25.5" x14ac:dyDescent="0.25">
      <c r="A7" s="20" t="s">
        <v>5</v>
      </c>
      <c r="B7" s="19" t="s">
        <v>6</v>
      </c>
      <c r="C7" s="19" t="s">
        <v>32</v>
      </c>
      <c r="D7" s="19" t="s">
        <v>36</v>
      </c>
      <c r="E7" s="20" t="s">
        <v>37</v>
      </c>
      <c r="F7" s="20" t="s">
        <v>34</v>
      </c>
      <c r="G7" s="20" t="s">
        <v>27</v>
      </c>
      <c r="H7" s="20" t="s">
        <v>35</v>
      </c>
    </row>
    <row r="8" spans="1:8" x14ac:dyDescent="0.25">
      <c r="A8" s="38"/>
      <c r="B8" s="39"/>
      <c r="C8" s="37" t="s">
        <v>59</v>
      </c>
      <c r="D8" s="39"/>
      <c r="E8" s="38"/>
      <c r="F8" s="38"/>
      <c r="G8" s="38"/>
      <c r="H8" s="38"/>
    </row>
    <row r="9" spans="1:8" ht="25.5" x14ac:dyDescent="0.25">
      <c r="A9" s="11">
        <v>8</v>
      </c>
      <c r="B9" s="11"/>
      <c r="C9" s="11" t="s">
        <v>16</v>
      </c>
      <c r="D9" s="8"/>
      <c r="E9" s="9"/>
      <c r="F9" s="9"/>
      <c r="G9" s="9"/>
      <c r="H9" s="9"/>
    </row>
    <row r="10" spans="1:8" x14ac:dyDescent="0.25">
      <c r="A10" s="11"/>
      <c r="B10" s="16">
        <v>84</v>
      </c>
      <c r="C10" s="16" t="s">
        <v>23</v>
      </c>
      <c r="D10" s="8"/>
      <c r="E10" s="9"/>
      <c r="F10" s="9"/>
      <c r="G10" s="9"/>
      <c r="H10" s="9"/>
    </row>
    <row r="11" spans="1:8" x14ac:dyDescent="0.25">
      <c r="A11" s="11"/>
      <c r="B11" s="16"/>
      <c r="C11" s="40"/>
      <c r="D11" s="8"/>
      <c r="E11" s="9"/>
      <c r="F11" s="9"/>
      <c r="G11" s="9"/>
      <c r="H11" s="9"/>
    </row>
    <row r="12" spans="1:8" x14ac:dyDescent="0.25">
      <c r="A12" s="11"/>
      <c r="B12" s="16"/>
      <c r="C12" s="37" t="s">
        <v>62</v>
      </c>
      <c r="D12" s="8"/>
      <c r="E12" s="9"/>
      <c r="F12" s="9"/>
      <c r="G12" s="9"/>
      <c r="H12" s="9"/>
    </row>
    <row r="13" spans="1:8" ht="25.5" x14ac:dyDescent="0.25">
      <c r="A13" s="14">
        <v>5</v>
      </c>
      <c r="B13" s="15"/>
      <c r="C13" s="25" t="s">
        <v>17</v>
      </c>
      <c r="D13" s="8"/>
      <c r="E13" s="9"/>
      <c r="F13" s="9"/>
      <c r="G13" s="9"/>
      <c r="H13" s="9"/>
    </row>
    <row r="14" spans="1:8" ht="25.5" x14ac:dyDescent="0.25">
      <c r="A14" s="16"/>
      <c r="B14" s="16">
        <v>54</v>
      </c>
      <c r="C14" s="26" t="s">
        <v>24</v>
      </c>
      <c r="D14" s="8"/>
      <c r="E14" s="9"/>
      <c r="F14" s="9"/>
      <c r="G14" s="9"/>
      <c r="H14" s="10"/>
    </row>
  </sheetData>
  <mergeCells count="3">
    <mergeCell ref="A1:H1"/>
    <mergeCell ref="A3:H3"/>
    <mergeCell ref="A5:H5"/>
  </mergeCells>
  <pageMargins left="0.7" right="0.7" top="0.75" bottom="0.75" header="0.3" footer="0.3"/>
  <pageSetup paperSize="9" scale="7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6"/>
  <sheetViews>
    <sheetView workbookViewId="0">
      <selection activeCell="F24" sqref="F24"/>
    </sheetView>
  </sheetViews>
  <sheetFormatPr defaultRowHeight="15" x14ac:dyDescent="0.25"/>
  <cols>
    <col min="1" max="6" width="25.28515625" customWidth="1"/>
  </cols>
  <sheetData>
    <row r="1" spans="1:6" ht="42" customHeight="1" x14ac:dyDescent="0.25">
      <c r="A1" s="164" t="s">
        <v>33</v>
      </c>
      <c r="B1" s="164"/>
      <c r="C1" s="164"/>
      <c r="D1" s="164"/>
      <c r="E1" s="164"/>
      <c r="F1" s="164"/>
    </row>
    <row r="2" spans="1:6" ht="18" customHeight="1" x14ac:dyDescent="0.25">
      <c r="A2" s="24"/>
      <c r="B2" s="24"/>
      <c r="C2" s="24"/>
      <c r="D2" s="24"/>
      <c r="E2" s="24"/>
      <c r="F2" s="24"/>
    </row>
    <row r="3" spans="1:6" ht="15.75" customHeight="1" x14ac:dyDescent="0.25">
      <c r="A3" s="164" t="s">
        <v>19</v>
      </c>
      <c r="B3" s="164"/>
      <c r="C3" s="164"/>
      <c r="D3" s="164"/>
      <c r="E3" s="164"/>
      <c r="F3" s="164"/>
    </row>
    <row r="4" spans="1:6" ht="18" x14ac:dyDescent="0.25">
      <c r="A4" s="24"/>
      <c r="B4" s="24"/>
      <c r="C4" s="24"/>
      <c r="D4" s="24"/>
      <c r="E4" s="5"/>
      <c r="F4" s="5"/>
    </row>
    <row r="5" spans="1:6" ht="18" customHeight="1" x14ac:dyDescent="0.25">
      <c r="A5" s="164" t="s">
        <v>58</v>
      </c>
      <c r="B5" s="164"/>
      <c r="C5" s="164"/>
      <c r="D5" s="164"/>
      <c r="E5" s="164"/>
      <c r="F5" s="164"/>
    </row>
    <row r="6" spans="1:6" ht="18" x14ac:dyDescent="0.25">
      <c r="A6" s="24"/>
      <c r="B6" s="24"/>
      <c r="C6" s="24"/>
      <c r="D6" s="24"/>
      <c r="E6" s="5"/>
      <c r="F6" s="5"/>
    </row>
    <row r="7" spans="1:6" ht="25.5" x14ac:dyDescent="0.25">
      <c r="A7" s="19" t="s">
        <v>52</v>
      </c>
      <c r="B7" s="19" t="s">
        <v>36</v>
      </c>
      <c r="C7" s="20" t="s">
        <v>37</v>
      </c>
      <c r="D7" s="20" t="s">
        <v>34</v>
      </c>
      <c r="E7" s="20" t="s">
        <v>27</v>
      </c>
      <c r="F7" s="20" t="s">
        <v>35</v>
      </c>
    </row>
    <row r="8" spans="1:6" x14ac:dyDescent="0.25">
      <c r="A8" s="11" t="s">
        <v>59</v>
      </c>
      <c r="B8" s="8"/>
      <c r="C8" s="9"/>
      <c r="D8" s="9"/>
      <c r="E8" s="9"/>
      <c r="F8" s="9"/>
    </row>
    <row r="9" spans="1:6" ht="25.5" x14ac:dyDescent="0.25">
      <c r="A9" s="11" t="s">
        <v>60</v>
      </c>
      <c r="B9" s="8"/>
      <c r="C9" s="9"/>
      <c r="D9" s="9"/>
      <c r="E9" s="9"/>
      <c r="F9" s="9"/>
    </row>
    <row r="10" spans="1:6" ht="25.5" x14ac:dyDescent="0.25">
      <c r="A10" s="17" t="s">
        <v>61</v>
      </c>
      <c r="B10" s="8"/>
      <c r="C10" s="9"/>
      <c r="D10" s="9"/>
      <c r="E10" s="9"/>
      <c r="F10" s="9"/>
    </row>
    <row r="11" spans="1:6" x14ac:dyDescent="0.25">
      <c r="A11" s="17"/>
      <c r="B11" s="8"/>
      <c r="C11" s="9"/>
      <c r="D11" s="9"/>
      <c r="E11" s="9"/>
      <c r="F11" s="9"/>
    </row>
    <row r="12" spans="1:6" x14ac:dyDescent="0.25">
      <c r="A12" s="11" t="s">
        <v>62</v>
      </c>
      <c r="B12" s="8"/>
      <c r="C12" s="9"/>
      <c r="D12" s="9"/>
      <c r="E12" s="9"/>
      <c r="F12" s="9"/>
    </row>
    <row r="13" spans="1:6" x14ac:dyDescent="0.25">
      <c r="A13" s="25" t="s">
        <v>53</v>
      </c>
      <c r="B13" s="8"/>
      <c r="C13" s="9"/>
      <c r="D13" s="9"/>
      <c r="E13" s="9"/>
      <c r="F13" s="9"/>
    </row>
    <row r="14" spans="1:6" x14ac:dyDescent="0.25">
      <c r="A14" s="13" t="s">
        <v>54</v>
      </c>
      <c r="B14" s="8"/>
      <c r="C14" s="9"/>
      <c r="D14" s="9"/>
      <c r="E14" s="9"/>
      <c r="F14" s="10"/>
    </row>
    <row r="15" spans="1:6" x14ac:dyDescent="0.25">
      <c r="A15" s="25" t="s">
        <v>55</v>
      </c>
      <c r="B15" s="8"/>
      <c r="C15" s="9"/>
      <c r="D15" s="9"/>
      <c r="E15" s="9"/>
      <c r="F15" s="10"/>
    </row>
    <row r="16" spans="1:6" x14ac:dyDescent="0.25">
      <c r="A16" s="13" t="s">
        <v>56</v>
      </c>
      <c r="B16" s="8"/>
      <c r="C16" s="9"/>
      <c r="D16" s="9"/>
      <c r="E16" s="9"/>
      <c r="F16" s="10"/>
    </row>
  </sheetData>
  <mergeCells count="3">
    <mergeCell ref="A1:F1"/>
    <mergeCell ref="A3:F3"/>
    <mergeCell ref="A5:F5"/>
  </mergeCells>
  <pageMargins left="0.7" right="0.7" top="0.75" bottom="0.75" header="0.3" footer="0.3"/>
  <pageSetup paperSize="9" scale="8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3"/>
  <sheetViews>
    <sheetView workbookViewId="0">
      <selection activeCell="E51" sqref="E51:G51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8.7109375" customWidth="1"/>
    <col min="4" max="4" width="33.42578125" customWidth="1"/>
    <col min="5" max="7" width="25.28515625" customWidth="1"/>
  </cols>
  <sheetData>
    <row r="1" spans="1:7" ht="42" customHeight="1" x14ac:dyDescent="0.25">
      <c r="A1" s="164" t="s">
        <v>33</v>
      </c>
      <c r="B1" s="164"/>
      <c r="C1" s="164"/>
      <c r="D1" s="164"/>
      <c r="E1" s="164"/>
      <c r="F1" s="164"/>
      <c r="G1" s="164"/>
    </row>
    <row r="2" spans="1:7" ht="18" x14ac:dyDescent="0.25">
      <c r="A2" s="4"/>
      <c r="B2" s="4"/>
      <c r="C2" s="4"/>
      <c r="D2" s="4"/>
      <c r="E2" s="4"/>
      <c r="F2" s="5"/>
      <c r="G2" s="5"/>
    </row>
    <row r="3" spans="1:7" ht="18" customHeight="1" x14ac:dyDescent="0.25">
      <c r="A3" s="164" t="s">
        <v>18</v>
      </c>
      <c r="B3" s="166"/>
      <c r="C3" s="166"/>
      <c r="D3" s="166"/>
      <c r="E3" s="166"/>
      <c r="F3" s="166"/>
      <c r="G3" s="166"/>
    </row>
    <row r="4" spans="1:7" ht="18" x14ac:dyDescent="0.25">
      <c r="A4" s="4"/>
      <c r="B4" s="4"/>
      <c r="C4" s="4"/>
      <c r="D4" s="4"/>
      <c r="E4" s="4"/>
      <c r="F4" s="5"/>
      <c r="G4" s="5"/>
    </row>
    <row r="5" spans="1:7" ht="25.5" x14ac:dyDescent="0.25">
      <c r="A5" s="198" t="s">
        <v>20</v>
      </c>
      <c r="B5" s="199"/>
      <c r="C5" s="200"/>
      <c r="D5" s="19" t="s">
        <v>21</v>
      </c>
      <c r="E5" s="20" t="s">
        <v>34</v>
      </c>
      <c r="F5" s="20" t="s">
        <v>27</v>
      </c>
      <c r="G5" s="20" t="s">
        <v>35</v>
      </c>
    </row>
    <row r="6" spans="1:7" ht="41.25" customHeight="1" x14ac:dyDescent="0.25">
      <c r="A6" s="195" t="s">
        <v>102</v>
      </c>
      <c r="B6" s="196"/>
      <c r="C6" s="197"/>
      <c r="D6" s="80" t="s">
        <v>72</v>
      </c>
      <c r="E6" s="82">
        <f>E7+E11</f>
        <v>92839</v>
      </c>
      <c r="F6" s="82">
        <f>F7+F11</f>
        <v>92839</v>
      </c>
      <c r="G6" s="82">
        <f>G7+G11</f>
        <v>92839</v>
      </c>
    </row>
    <row r="7" spans="1:7" ht="53.25" customHeight="1" x14ac:dyDescent="0.25">
      <c r="A7" s="192" t="s">
        <v>103</v>
      </c>
      <c r="B7" s="193"/>
      <c r="C7" s="194"/>
      <c r="D7" s="83" t="s">
        <v>73</v>
      </c>
      <c r="E7" s="84">
        <f>E8</f>
        <v>86839</v>
      </c>
      <c r="F7" s="84">
        <f>F8</f>
        <v>86839</v>
      </c>
      <c r="G7" s="84">
        <f>G8</f>
        <v>86839</v>
      </c>
    </row>
    <row r="8" spans="1:7" ht="45" customHeight="1" x14ac:dyDescent="0.25">
      <c r="A8" s="186" t="s">
        <v>104</v>
      </c>
      <c r="B8" s="187"/>
      <c r="C8" s="188"/>
      <c r="D8" s="61" t="s">
        <v>74</v>
      </c>
      <c r="E8" s="70">
        <f>E9+E10</f>
        <v>86839</v>
      </c>
      <c r="F8" s="70">
        <f>F9+F10</f>
        <v>86839</v>
      </c>
      <c r="G8" s="72">
        <f>G9+G10</f>
        <v>86839</v>
      </c>
    </row>
    <row r="9" spans="1:7" x14ac:dyDescent="0.25">
      <c r="A9" s="189">
        <v>32</v>
      </c>
      <c r="B9" s="190"/>
      <c r="C9" s="191"/>
      <c r="D9" s="64" t="s">
        <v>22</v>
      </c>
      <c r="E9" s="73">
        <f>[2]PlanProracuna!$V$17</f>
        <v>86239</v>
      </c>
      <c r="F9" s="74">
        <f>[2]PlanProracuna!$V$17</f>
        <v>86239</v>
      </c>
      <c r="G9" s="74">
        <f>[2]PlanProracuna!$V$17</f>
        <v>86239</v>
      </c>
    </row>
    <row r="10" spans="1:7" x14ac:dyDescent="0.25">
      <c r="A10" s="189">
        <v>34</v>
      </c>
      <c r="B10" s="190"/>
      <c r="C10" s="191"/>
      <c r="D10" s="64" t="s">
        <v>75</v>
      </c>
      <c r="E10" s="70">
        <f>[2]PlanProracuna!$V$18</f>
        <v>600</v>
      </c>
      <c r="F10" s="70">
        <f>[2]PlanProracuna!$V$18</f>
        <v>600</v>
      </c>
      <c r="G10" s="70">
        <f>[2]PlanProracuna!$V$18</f>
        <v>600</v>
      </c>
    </row>
    <row r="11" spans="1:7" ht="61.5" customHeight="1" x14ac:dyDescent="0.25">
      <c r="A11" s="192" t="s">
        <v>105</v>
      </c>
      <c r="B11" s="193"/>
      <c r="C11" s="194"/>
      <c r="D11" s="83" t="s">
        <v>76</v>
      </c>
      <c r="E11" s="84">
        <f t="shared" ref="E11:G12" si="0">E12</f>
        <v>6000</v>
      </c>
      <c r="F11" s="84">
        <f t="shared" si="0"/>
        <v>6000</v>
      </c>
      <c r="G11" s="84">
        <f t="shared" si="0"/>
        <v>6000</v>
      </c>
    </row>
    <row r="12" spans="1:7" ht="14.25" customHeight="1" x14ac:dyDescent="0.25">
      <c r="A12" s="186" t="s">
        <v>104</v>
      </c>
      <c r="B12" s="187"/>
      <c r="C12" s="188"/>
      <c r="D12" s="65" t="s">
        <v>74</v>
      </c>
      <c r="E12" s="70">
        <f t="shared" si="0"/>
        <v>6000</v>
      </c>
      <c r="F12" s="70">
        <f t="shared" si="0"/>
        <v>6000</v>
      </c>
      <c r="G12" s="70">
        <f t="shared" si="0"/>
        <v>6000</v>
      </c>
    </row>
    <row r="13" spans="1:7" ht="15" customHeight="1" x14ac:dyDescent="0.25">
      <c r="A13" s="189">
        <v>42</v>
      </c>
      <c r="B13" s="190"/>
      <c r="C13" s="191"/>
      <c r="D13" s="66" t="s">
        <v>31</v>
      </c>
      <c r="E13" s="70">
        <f>[2]PlanProracuna!$V$56</f>
        <v>6000</v>
      </c>
      <c r="F13" s="70">
        <f>[2]PlanProracuna!$V$56</f>
        <v>6000</v>
      </c>
      <c r="G13" s="70">
        <f>[2]PlanProracuna!$V$56</f>
        <v>6000</v>
      </c>
    </row>
    <row r="14" spans="1:7" ht="31.5" customHeight="1" x14ac:dyDescent="0.25">
      <c r="A14" s="195" t="s">
        <v>106</v>
      </c>
      <c r="B14" s="196"/>
      <c r="C14" s="197"/>
      <c r="D14" s="81" t="s">
        <v>77</v>
      </c>
      <c r="E14" s="82">
        <f>E15+E22+E25+E28+E31+E34+E37+E40</f>
        <v>237786</v>
      </c>
      <c r="F14" s="82">
        <f>F15+F22+F25+F28+F31+F34+F37+F40</f>
        <v>253192</v>
      </c>
      <c r="G14" s="82">
        <f t="shared" ref="G14" si="1">G15+G22+G25+G28+G31+G34+G37+G40</f>
        <v>253192</v>
      </c>
    </row>
    <row r="15" spans="1:7" ht="37.5" customHeight="1" x14ac:dyDescent="0.25">
      <c r="A15" s="192" t="s">
        <v>107</v>
      </c>
      <c r="B15" s="193"/>
      <c r="C15" s="194"/>
      <c r="D15" s="83" t="s">
        <v>78</v>
      </c>
      <c r="E15" s="84">
        <f>E16+E19</f>
        <v>47966</v>
      </c>
      <c r="F15" s="84">
        <f>F16+F19</f>
        <v>63821</v>
      </c>
      <c r="G15" s="84">
        <f>G16+G19</f>
        <v>63821</v>
      </c>
    </row>
    <row r="16" spans="1:7" ht="15" customHeight="1" x14ac:dyDescent="0.25">
      <c r="A16" s="186" t="s">
        <v>108</v>
      </c>
      <c r="B16" s="187"/>
      <c r="C16" s="188"/>
      <c r="D16" s="65" t="s">
        <v>80</v>
      </c>
      <c r="E16" s="71">
        <v>31852</v>
      </c>
      <c r="F16" s="71">
        <f>F17</f>
        <v>42336</v>
      </c>
      <c r="G16" s="71">
        <v>42336</v>
      </c>
    </row>
    <row r="17" spans="1:7" x14ac:dyDescent="0.25">
      <c r="A17" s="189">
        <v>31</v>
      </c>
      <c r="B17" s="190"/>
      <c r="C17" s="191"/>
      <c r="D17" s="66" t="s">
        <v>11</v>
      </c>
      <c r="E17" s="75">
        <v>31852</v>
      </c>
      <c r="F17" s="75">
        <v>42336</v>
      </c>
      <c r="G17" s="75">
        <v>42336</v>
      </c>
    </row>
    <row r="18" spans="1:7" x14ac:dyDescent="0.25">
      <c r="A18" s="62">
        <v>32</v>
      </c>
      <c r="B18" s="63"/>
      <c r="C18" s="64"/>
      <c r="D18" s="66" t="s">
        <v>22</v>
      </c>
      <c r="E18" s="70"/>
      <c r="F18" s="70"/>
      <c r="G18" s="70"/>
    </row>
    <row r="19" spans="1:7" ht="15" customHeight="1" x14ac:dyDescent="0.25">
      <c r="A19" s="186" t="s">
        <v>109</v>
      </c>
      <c r="B19" s="187"/>
      <c r="C19" s="188"/>
      <c r="D19" s="65" t="s">
        <v>81</v>
      </c>
      <c r="E19" s="76">
        <f>E20+E21</f>
        <v>16114</v>
      </c>
      <c r="F19" s="76">
        <f>F20+F21</f>
        <v>21485</v>
      </c>
      <c r="G19" s="76">
        <f>G20+G21</f>
        <v>21485</v>
      </c>
    </row>
    <row r="20" spans="1:7" x14ac:dyDescent="0.25">
      <c r="A20" s="201">
        <v>31</v>
      </c>
      <c r="B20" s="201"/>
      <c r="C20" s="201"/>
      <c r="D20" s="67" t="s">
        <v>82</v>
      </c>
      <c r="E20" s="77">
        <v>16114</v>
      </c>
      <c r="F20" s="77">
        <v>21485</v>
      </c>
      <c r="G20" s="77">
        <v>21485</v>
      </c>
    </row>
    <row r="21" spans="1:7" x14ac:dyDescent="0.25">
      <c r="A21" s="202">
        <v>32</v>
      </c>
      <c r="B21" s="202"/>
      <c r="C21" s="202"/>
      <c r="D21" s="67" t="s">
        <v>22</v>
      </c>
      <c r="E21" s="77"/>
      <c r="F21" s="77"/>
      <c r="G21" s="77"/>
    </row>
    <row r="22" spans="1:7" ht="25.5" customHeight="1" x14ac:dyDescent="0.25">
      <c r="A22" s="192" t="s">
        <v>110</v>
      </c>
      <c r="B22" s="193"/>
      <c r="C22" s="194"/>
      <c r="D22" s="83" t="s">
        <v>83</v>
      </c>
      <c r="E22" s="85">
        <v>1511</v>
      </c>
      <c r="F22" s="85">
        <v>1062</v>
      </c>
      <c r="G22" s="85">
        <v>1062</v>
      </c>
    </row>
    <row r="23" spans="1:7" ht="25.5" x14ac:dyDescent="0.25">
      <c r="A23" s="201" t="s">
        <v>79</v>
      </c>
      <c r="B23" s="201"/>
      <c r="C23" s="201"/>
      <c r="D23" s="69" t="s">
        <v>100</v>
      </c>
      <c r="E23" s="76">
        <v>1511</v>
      </c>
      <c r="F23" s="76">
        <v>1062</v>
      </c>
      <c r="G23" s="76">
        <v>1062</v>
      </c>
    </row>
    <row r="24" spans="1:7" x14ac:dyDescent="0.25">
      <c r="A24" s="202">
        <v>32</v>
      </c>
      <c r="B24" s="202"/>
      <c r="C24" s="202"/>
      <c r="D24" s="67" t="s">
        <v>22</v>
      </c>
      <c r="E24" s="77">
        <v>1511</v>
      </c>
      <c r="F24" s="77">
        <v>1062</v>
      </c>
      <c r="G24" s="77">
        <v>1062</v>
      </c>
    </row>
    <row r="25" spans="1:7" ht="25.5" x14ac:dyDescent="0.25">
      <c r="A25" s="204" t="s">
        <v>112</v>
      </c>
      <c r="B25" s="204"/>
      <c r="C25" s="204"/>
      <c r="D25" s="83" t="s">
        <v>84</v>
      </c>
      <c r="E25" s="85">
        <v>2000</v>
      </c>
      <c r="F25" s="85">
        <v>2000</v>
      </c>
      <c r="G25" s="85">
        <v>2000</v>
      </c>
    </row>
    <row r="26" spans="1:7" ht="25.5" x14ac:dyDescent="0.25">
      <c r="A26" s="201" t="s">
        <v>79</v>
      </c>
      <c r="B26" s="201"/>
      <c r="C26" s="201"/>
      <c r="D26" s="65" t="s">
        <v>85</v>
      </c>
      <c r="E26" s="76">
        <v>2000</v>
      </c>
      <c r="F26" s="76">
        <v>2000</v>
      </c>
      <c r="G26" s="76">
        <v>2000</v>
      </c>
    </row>
    <row r="27" spans="1:7" x14ac:dyDescent="0.25">
      <c r="A27" s="201">
        <v>32</v>
      </c>
      <c r="B27" s="201"/>
      <c r="C27" s="201"/>
      <c r="D27" s="67" t="s">
        <v>22</v>
      </c>
      <c r="E27" s="77">
        <v>2000</v>
      </c>
      <c r="F27" s="77">
        <v>2000</v>
      </c>
      <c r="G27" s="77">
        <v>2000</v>
      </c>
    </row>
    <row r="28" spans="1:7" ht="25.5" customHeight="1" x14ac:dyDescent="0.25">
      <c r="A28" s="192" t="s">
        <v>111</v>
      </c>
      <c r="B28" s="193"/>
      <c r="C28" s="194"/>
      <c r="D28" s="83" t="s">
        <v>86</v>
      </c>
      <c r="E28" s="85">
        <v>60000</v>
      </c>
      <c r="F28" s="85">
        <v>60000</v>
      </c>
      <c r="G28" s="85">
        <v>60000</v>
      </c>
    </row>
    <row r="29" spans="1:7" ht="25.5" x14ac:dyDescent="0.25">
      <c r="A29" s="203" t="s">
        <v>87</v>
      </c>
      <c r="B29" s="203"/>
      <c r="C29" s="203"/>
      <c r="D29" s="65" t="s">
        <v>88</v>
      </c>
      <c r="E29" s="76">
        <v>60000</v>
      </c>
      <c r="F29" s="76">
        <v>60000</v>
      </c>
      <c r="G29" s="76">
        <v>60000</v>
      </c>
    </row>
    <row r="30" spans="1:7" ht="26.25" x14ac:dyDescent="0.25">
      <c r="A30" s="201">
        <v>42</v>
      </c>
      <c r="B30" s="201"/>
      <c r="C30" s="201"/>
      <c r="D30" s="68" t="s">
        <v>31</v>
      </c>
      <c r="E30" s="77">
        <v>60000</v>
      </c>
      <c r="F30" s="77">
        <v>60000</v>
      </c>
      <c r="G30" s="77">
        <v>60000</v>
      </c>
    </row>
    <row r="31" spans="1:7" ht="15" customHeight="1" x14ac:dyDescent="0.25">
      <c r="A31" s="192" t="s">
        <v>113</v>
      </c>
      <c r="B31" s="193"/>
      <c r="C31" s="194"/>
      <c r="D31" s="83" t="s">
        <v>89</v>
      </c>
      <c r="E31" s="85">
        <v>400</v>
      </c>
      <c r="F31" s="85">
        <v>400</v>
      </c>
      <c r="G31" s="85">
        <v>400</v>
      </c>
    </row>
    <row r="32" spans="1:7" x14ac:dyDescent="0.25">
      <c r="A32" s="203" t="s">
        <v>79</v>
      </c>
      <c r="B32" s="203"/>
      <c r="C32" s="203"/>
      <c r="D32" s="65" t="s">
        <v>90</v>
      </c>
      <c r="E32" s="76">
        <v>400</v>
      </c>
      <c r="F32" s="76">
        <v>400</v>
      </c>
      <c r="G32" s="76">
        <v>400</v>
      </c>
    </row>
    <row r="33" spans="1:7" x14ac:dyDescent="0.25">
      <c r="A33" s="205">
        <v>32</v>
      </c>
      <c r="B33" s="205"/>
      <c r="C33" s="205"/>
      <c r="D33" s="67" t="s">
        <v>22</v>
      </c>
      <c r="E33" s="77">
        <v>400</v>
      </c>
      <c r="F33" s="77">
        <v>400</v>
      </c>
      <c r="G33" s="77">
        <v>400</v>
      </c>
    </row>
    <row r="34" spans="1:7" ht="38.25" customHeight="1" x14ac:dyDescent="0.25">
      <c r="A34" s="192" t="s">
        <v>114</v>
      </c>
      <c r="B34" s="193"/>
      <c r="C34" s="194"/>
      <c r="D34" s="83" t="s">
        <v>91</v>
      </c>
      <c r="E34" s="85">
        <v>598</v>
      </c>
      <c r="F34" s="85">
        <v>598</v>
      </c>
      <c r="G34" s="85">
        <v>598</v>
      </c>
    </row>
    <row r="35" spans="1:7" x14ac:dyDescent="0.25">
      <c r="A35" s="201" t="s">
        <v>79</v>
      </c>
      <c r="B35" s="201"/>
      <c r="C35" s="201"/>
      <c r="D35" s="65" t="s">
        <v>80</v>
      </c>
      <c r="E35" s="76">
        <v>598</v>
      </c>
      <c r="F35" s="76">
        <v>598</v>
      </c>
      <c r="G35" s="76">
        <v>598</v>
      </c>
    </row>
    <row r="36" spans="1:7" x14ac:dyDescent="0.25">
      <c r="A36" s="201">
        <v>32</v>
      </c>
      <c r="B36" s="201"/>
      <c r="C36" s="201"/>
      <c r="D36" s="67" t="s">
        <v>22</v>
      </c>
      <c r="E36" s="77">
        <v>598</v>
      </c>
      <c r="F36" s="77">
        <v>598</v>
      </c>
      <c r="G36" s="77">
        <v>598</v>
      </c>
    </row>
    <row r="37" spans="1:7" ht="15" customHeight="1" x14ac:dyDescent="0.25">
      <c r="A37" s="192" t="s">
        <v>115</v>
      </c>
      <c r="B37" s="193"/>
      <c r="C37" s="194"/>
      <c r="D37" s="83" t="s">
        <v>92</v>
      </c>
      <c r="E37" s="85">
        <v>2861</v>
      </c>
      <c r="F37" s="85">
        <v>2861</v>
      </c>
      <c r="G37" s="85">
        <v>2861</v>
      </c>
    </row>
    <row r="38" spans="1:7" x14ac:dyDescent="0.25">
      <c r="A38" s="203" t="s">
        <v>79</v>
      </c>
      <c r="B38" s="203"/>
      <c r="C38" s="203"/>
      <c r="D38" s="65" t="s">
        <v>90</v>
      </c>
      <c r="E38" s="76">
        <v>2861</v>
      </c>
      <c r="F38" s="76">
        <v>2861</v>
      </c>
      <c r="G38" s="76">
        <v>2861</v>
      </c>
    </row>
    <row r="39" spans="1:7" x14ac:dyDescent="0.25">
      <c r="A39" s="201">
        <v>32</v>
      </c>
      <c r="B39" s="201"/>
      <c r="C39" s="201"/>
      <c r="D39" s="67" t="s">
        <v>22</v>
      </c>
      <c r="E39" s="77">
        <v>2861</v>
      </c>
      <c r="F39" s="77">
        <v>2861</v>
      </c>
      <c r="G39" s="77">
        <v>2861</v>
      </c>
    </row>
    <row r="40" spans="1:7" ht="25.5" x14ac:dyDescent="0.25">
      <c r="A40" s="204" t="s">
        <v>116</v>
      </c>
      <c r="B40" s="204"/>
      <c r="C40" s="204"/>
      <c r="D40" s="83" t="s">
        <v>101</v>
      </c>
      <c r="E40" s="85">
        <f>E41</f>
        <v>122450</v>
      </c>
      <c r="F40" s="85">
        <f t="shared" ref="F40:G40" si="2">F41</f>
        <v>122450</v>
      </c>
      <c r="G40" s="85">
        <f t="shared" si="2"/>
        <v>122450</v>
      </c>
    </row>
    <row r="41" spans="1:7" x14ac:dyDescent="0.25">
      <c r="A41" s="203" t="s">
        <v>79</v>
      </c>
      <c r="B41" s="203"/>
      <c r="C41" s="203"/>
      <c r="D41" s="65" t="s">
        <v>93</v>
      </c>
      <c r="E41" s="76">
        <f>E42+E43</f>
        <v>122450</v>
      </c>
      <c r="F41" s="76">
        <f t="shared" ref="F41:G41" si="3">F42+F43</f>
        <v>122450</v>
      </c>
      <c r="G41" s="76">
        <f t="shared" si="3"/>
        <v>122450</v>
      </c>
    </row>
    <row r="42" spans="1:7" x14ac:dyDescent="0.25">
      <c r="A42" s="201">
        <v>31</v>
      </c>
      <c r="B42" s="201"/>
      <c r="C42" s="201"/>
      <c r="D42" s="67" t="s">
        <v>11</v>
      </c>
      <c r="E42" s="77">
        <v>118100</v>
      </c>
      <c r="F42" s="77">
        <v>118100</v>
      </c>
      <c r="G42" s="77">
        <v>118100</v>
      </c>
    </row>
    <row r="43" spans="1:7" x14ac:dyDescent="0.25">
      <c r="A43" s="202">
        <v>32</v>
      </c>
      <c r="B43" s="202"/>
      <c r="C43" s="202"/>
      <c r="D43" s="67" t="s">
        <v>22</v>
      </c>
      <c r="E43" s="77">
        <v>4350</v>
      </c>
      <c r="F43" s="77">
        <v>4350</v>
      </c>
      <c r="G43" s="77">
        <v>4350</v>
      </c>
    </row>
    <row r="44" spans="1:7" ht="25.5" x14ac:dyDescent="0.25">
      <c r="A44" s="206" t="s">
        <v>117</v>
      </c>
      <c r="B44" s="206"/>
      <c r="C44" s="206"/>
      <c r="D44" s="81" t="s">
        <v>94</v>
      </c>
      <c r="E44" s="87">
        <f>E45+E46</f>
        <v>1200</v>
      </c>
      <c r="F44" s="87">
        <f>F45+F46</f>
        <v>1200</v>
      </c>
      <c r="G44" s="87">
        <f>G45+G46</f>
        <v>1200</v>
      </c>
    </row>
    <row r="45" spans="1:7" ht="32.25" customHeight="1" x14ac:dyDescent="0.25">
      <c r="A45" s="204" t="s">
        <v>119</v>
      </c>
      <c r="B45" s="204"/>
      <c r="C45" s="204"/>
      <c r="D45" s="83" t="s">
        <v>95</v>
      </c>
      <c r="E45" s="86"/>
      <c r="F45" s="86"/>
      <c r="G45" s="86"/>
    </row>
    <row r="46" spans="1:7" ht="30" customHeight="1" x14ac:dyDescent="0.25">
      <c r="A46" s="204" t="s">
        <v>118</v>
      </c>
      <c r="B46" s="204"/>
      <c r="C46" s="204"/>
      <c r="D46" s="83" t="s">
        <v>96</v>
      </c>
      <c r="E46" s="85">
        <v>1200</v>
      </c>
      <c r="F46" s="85">
        <v>1200</v>
      </c>
      <c r="G46" s="85">
        <v>1200</v>
      </c>
    </row>
    <row r="47" spans="1:7" ht="25.5" x14ac:dyDescent="0.25">
      <c r="A47" s="201" t="s">
        <v>79</v>
      </c>
      <c r="B47" s="201"/>
      <c r="C47" s="201"/>
      <c r="D47" s="65" t="s">
        <v>97</v>
      </c>
      <c r="E47" s="76">
        <v>1200</v>
      </c>
      <c r="F47" s="76">
        <v>1200</v>
      </c>
      <c r="G47" s="76">
        <v>1200</v>
      </c>
    </row>
    <row r="48" spans="1:7" ht="26.25" x14ac:dyDescent="0.25">
      <c r="A48" s="205">
        <v>42</v>
      </c>
      <c r="B48" s="205"/>
      <c r="C48" s="205"/>
      <c r="D48" s="68" t="s">
        <v>31</v>
      </c>
      <c r="E48" s="77">
        <v>1200</v>
      </c>
      <c r="F48" s="77">
        <v>1200</v>
      </c>
      <c r="G48" s="77">
        <v>1200</v>
      </c>
    </row>
    <row r="49" spans="1:7" ht="25.5" x14ac:dyDescent="0.25">
      <c r="A49" s="206" t="s">
        <v>120</v>
      </c>
      <c r="B49" s="206"/>
      <c r="C49" s="206"/>
      <c r="D49" s="81" t="s">
        <v>98</v>
      </c>
      <c r="E49" s="87">
        <f>E50</f>
        <v>1677565</v>
      </c>
      <c r="F49" s="87">
        <f>F50</f>
        <v>1677565</v>
      </c>
      <c r="G49" s="87">
        <f>G50</f>
        <v>1677565</v>
      </c>
    </row>
    <row r="50" spans="1:7" x14ac:dyDescent="0.25">
      <c r="A50" s="204" t="s">
        <v>121</v>
      </c>
      <c r="B50" s="204"/>
      <c r="C50" s="204"/>
      <c r="D50" s="83" t="s">
        <v>99</v>
      </c>
      <c r="E50" s="85">
        <f>E51</f>
        <v>1677565</v>
      </c>
      <c r="F50" s="85">
        <f t="shared" ref="F50:G50" si="4">F51</f>
        <v>1677565</v>
      </c>
      <c r="G50" s="85">
        <f t="shared" si="4"/>
        <v>1677565</v>
      </c>
    </row>
    <row r="51" spans="1:7" ht="25.5" x14ac:dyDescent="0.25">
      <c r="A51" s="201" t="s">
        <v>87</v>
      </c>
      <c r="B51" s="201"/>
      <c r="C51" s="201"/>
      <c r="D51" s="65" t="s">
        <v>88</v>
      </c>
      <c r="E51" s="76">
        <f>E52+E53</f>
        <v>1677565</v>
      </c>
      <c r="F51" s="76">
        <f t="shared" ref="F51:G51" si="5">F52+F53</f>
        <v>1677565</v>
      </c>
      <c r="G51" s="76">
        <f t="shared" si="5"/>
        <v>1677565</v>
      </c>
    </row>
    <row r="52" spans="1:7" x14ac:dyDescent="0.25">
      <c r="A52" s="205">
        <v>31</v>
      </c>
      <c r="B52" s="205"/>
      <c r="C52" s="205"/>
      <c r="D52" s="67" t="s">
        <v>11</v>
      </c>
      <c r="E52" s="77">
        <v>1563695</v>
      </c>
      <c r="F52" s="77">
        <v>1563695</v>
      </c>
      <c r="G52" s="77">
        <v>1563695</v>
      </c>
    </row>
    <row r="53" spans="1:7" x14ac:dyDescent="0.25">
      <c r="A53" s="205">
        <v>32</v>
      </c>
      <c r="B53" s="205"/>
      <c r="C53" s="205"/>
      <c r="D53" s="67" t="s">
        <v>22</v>
      </c>
      <c r="E53" s="77">
        <v>113870</v>
      </c>
      <c r="F53" s="77">
        <v>113870</v>
      </c>
      <c r="G53" s="77">
        <v>113870</v>
      </c>
    </row>
  </sheetData>
  <mergeCells count="50">
    <mergeCell ref="A46:C46"/>
    <mergeCell ref="A47:C47"/>
    <mergeCell ref="A53:C53"/>
    <mergeCell ref="A48:C48"/>
    <mergeCell ref="A49:C49"/>
    <mergeCell ref="A50:C50"/>
    <mergeCell ref="A51:C51"/>
    <mergeCell ref="A52:C52"/>
    <mergeCell ref="A41:C41"/>
    <mergeCell ref="A42:C42"/>
    <mergeCell ref="A43:C43"/>
    <mergeCell ref="A44:C44"/>
    <mergeCell ref="A45:C45"/>
    <mergeCell ref="A36:C36"/>
    <mergeCell ref="A37:C37"/>
    <mergeCell ref="A38:C38"/>
    <mergeCell ref="A39:C39"/>
    <mergeCell ref="A40:C40"/>
    <mergeCell ref="A31:C31"/>
    <mergeCell ref="A32:C32"/>
    <mergeCell ref="A33:C33"/>
    <mergeCell ref="A34:C34"/>
    <mergeCell ref="A35:C35"/>
    <mergeCell ref="A29:C29"/>
    <mergeCell ref="A30:C30"/>
    <mergeCell ref="A24:C24"/>
    <mergeCell ref="A25:C25"/>
    <mergeCell ref="A26:C26"/>
    <mergeCell ref="A27:C27"/>
    <mergeCell ref="A28:C28"/>
    <mergeCell ref="A19:C19"/>
    <mergeCell ref="A20:C20"/>
    <mergeCell ref="A21:C21"/>
    <mergeCell ref="A22:C22"/>
    <mergeCell ref="A23:C23"/>
    <mergeCell ref="A6:C6"/>
    <mergeCell ref="A7:C7"/>
    <mergeCell ref="A1:G1"/>
    <mergeCell ref="A3:G3"/>
    <mergeCell ref="A5:C5"/>
    <mergeCell ref="A8:C8"/>
    <mergeCell ref="A10:C10"/>
    <mergeCell ref="A9:C9"/>
    <mergeCell ref="A15:C15"/>
    <mergeCell ref="A17:C17"/>
    <mergeCell ref="A11:C11"/>
    <mergeCell ref="A12:C12"/>
    <mergeCell ref="A13:C13"/>
    <mergeCell ref="A14:C14"/>
    <mergeCell ref="A16:C16"/>
  </mergeCells>
  <pageMargins left="0.7" right="0.7" top="0.75" bottom="0.75" header="0.3" footer="0.3"/>
  <pageSetup paperSize="9"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7</vt:i4>
      </vt:variant>
    </vt:vector>
  </HeadingPairs>
  <TitlesOfParts>
    <vt:vector size="7" baseType="lpstr">
      <vt:lpstr>SAŽETAK</vt:lpstr>
      <vt:lpstr> Račun prihoda i rashoda</vt:lpstr>
      <vt:lpstr>Prihodi i rashodi po izvorima</vt:lpstr>
      <vt:lpstr>Rashodi prema funkcijskoj kl</vt:lpstr>
      <vt:lpstr>Račun financiranja</vt:lpstr>
      <vt:lpstr>Račun financiranja po izvorima</vt:lpstr>
      <vt:lpstr>POSEBNI DIO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Jelena</cp:lastModifiedBy>
  <cp:lastPrinted>2023-10-03T06:34:59Z</cp:lastPrinted>
  <dcterms:created xsi:type="dcterms:W3CDTF">2022-08-12T12:51:27Z</dcterms:created>
  <dcterms:modified xsi:type="dcterms:W3CDTF">2023-10-03T08:12:54Z</dcterms:modified>
</cp:coreProperties>
</file>